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C:\Users\svargasm\Desktop\resporte primer corte\INFORME GENERAL\"/>
    </mc:Choice>
  </mc:AlternateContent>
  <xr:revisionPtr revIDLastSave="0" documentId="8_{6B777FAB-4EC5-4934-8C97-F3869BBEB6A1}" xr6:coauthVersionLast="47" xr6:coauthVersionMax="47" xr10:uidLastSave="{00000000-0000-0000-0000-000000000000}"/>
  <bookViews>
    <workbookView xWindow="-120" yWindow="-120" windowWidth="29040" windowHeight="15720" firstSheet="2" activeTab="2" xr2:uid="{66EBE272-DFDE-4027-BEC0-FFB0E6F34187}"/>
  </bookViews>
  <sheets>
    <sheet name="SECRETARIA DE AGRICULTURA" sheetId="1" r:id="rId1"/>
    <sheet name="DESARROLLO ECONOMICO" sheetId="2" r:id="rId2"/>
    <sheet name="EDUCACION " sheetId="3" r:id="rId3"/>
    <sheet name="SECRETARIA DE HACIENDA" sheetId="4" r:id="rId4"/>
    <sheet name="INTERIOR" sheetId="5" r:id="rId5"/>
    <sheet name="SECRETARIA JURIDICA" sheetId="6" r:id="rId6"/>
    <sheet name="SECRETARIA DE MINAS Y ENERGIA" sheetId="8" r:id="rId7"/>
    <sheet name="SECRETARIA DE MOVILIDAD" sheetId="9" r:id="rId8"/>
    <sheet name="OFICINA DE GESTION DEL RIESGO" sheetId="10" r:id="rId9"/>
    <sheet name="SECRETARIA DE VICTIMAS" sheetId="11" r:id="rId10"/>
    <sheet name="SALUD" sheetId="12" r:id="rId11"/>
    <sheet name="SEGURIDAD" sheetId="13" r:id="rId12"/>
    <sheet name="SECRETARIA DE SERVICIOS PUBLICO" sheetId="14" r:id="rId13"/>
    <sheet name="SECRETARIA TIC" sheetId="15" r:id="rId14"/>
    <sheet name="IGUALDAD" sheetId="16" r:id="rId15"/>
    <sheet name="SECRETARIA GENERAL" sheetId="20"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20" l="1"/>
  <c r="K28" i="20" s="1"/>
  <c r="H28" i="20"/>
  <c r="J28" i="20" s="1"/>
  <c r="L28" i="20" s="1"/>
  <c r="N28" i="20" s="1"/>
  <c r="M28" i="20" s="1"/>
  <c r="P28" i="20" s="1"/>
  <c r="G28" i="20"/>
  <c r="F28" i="20"/>
  <c r="E28" i="20"/>
  <c r="D28" i="20"/>
  <c r="C28" i="20"/>
  <c r="B28" i="20"/>
  <c r="A28" i="20"/>
  <c r="I27" i="20"/>
  <c r="K27" i="20" s="1"/>
  <c r="H27" i="20"/>
  <c r="J27" i="20" s="1"/>
  <c r="L27" i="20" s="1"/>
  <c r="N27" i="20" s="1"/>
  <c r="M27" i="20" s="1"/>
  <c r="P27" i="20" s="1"/>
  <c r="G27" i="20"/>
  <c r="F27" i="20"/>
  <c r="E27" i="20"/>
  <c r="D27" i="20"/>
  <c r="C27" i="20"/>
  <c r="B27" i="20"/>
  <c r="A27" i="20"/>
  <c r="I26" i="20"/>
  <c r="K26" i="20" s="1"/>
  <c r="H26" i="20"/>
  <c r="J26" i="20" s="1"/>
  <c r="L26" i="20" s="1"/>
  <c r="N26" i="20" s="1"/>
  <c r="M26" i="20" s="1"/>
  <c r="P26" i="20" s="1"/>
  <c r="G26" i="20"/>
  <c r="F26" i="20"/>
  <c r="E26" i="20"/>
  <c r="D26" i="20"/>
  <c r="C26" i="20"/>
  <c r="B26" i="20"/>
  <c r="A26" i="20"/>
  <c r="I25" i="20"/>
  <c r="K25" i="20" s="1"/>
  <c r="H25" i="20"/>
  <c r="J25" i="20" s="1"/>
  <c r="L25" i="20" s="1"/>
  <c r="N25" i="20" s="1"/>
  <c r="M25" i="20" s="1"/>
  <c r="P25" i="20" s="1"/>
  <c r="G25" i="20"/>
  <c r="F25" i="20"/>
  <c r="E25" i="20"/>
  <c r="D25" i="20"/>
  <c r="C25" i="20"/>
  <c r="B25" i="20"/>
  <c r="A25" i="20"/>
  <c r="I24" i="20"/>
  <c r="K24" i="20" s="1"/>
  <c r="H24" i="20"/>
  <c r="J24" i="20" s="1"/>
  <c r="L24" i="20" s="1"/>
  <c r="N24" i="20" s="1"/>
  <c r="M24" i="20" s="1"/>
  <c r="P24" i="20" s="1"/>
  <c r="G24" i="20"/>
  <c r="F24" i="20"/>
  <c r="E24" i="20"/>
  <c r="D24" i="20"/>
  <c r="C24" i="20"/>
  <c r="B24" i="20"/>
  <c r="A24" i="20"/>
  <c r="I23" i="20"/>
  <c r="K23" i="20" s="1"/>
  <c r="H23" i="20"/>
  <c r="J23" i="20" s="1"/>
  <c r="L23" i="20" s="1"/>
  <c r="N23" i="20" s="1"/>
  <c r="M23" i="20" s="1"/>
  <c r="P23" i="20" s="1"/>
  <c r="G23" i="20"/>
  <c r="F23" i="20"/>
  <c r="E23" i="20"/>
  <c r="D23" i="20"/>
  <c r="C23" i="20"/>
  <c r="B23" i="20"/>
  <c r="A23" i="20"/>
  <c r="I22" i="20"/>
  <c r="K22" i="20" s="1"/>
  <c r="H22" i="20"/>
  <c r="J22" i="20" s="1"/>
  <c r="L22" i="20" s="1"/>
  <c r="N22" i="20" s="1"/>
  <c r="M22" i="20" s="1"/>
  <c r="P22" i="20" s="1"/>
  <c r="G22" i="20"/>
  <c r="F22" i="20"/>
  <c r="E22" i="20"/>
  <c r="D22" i="20"/>
  <c r="C22" i="20"/>
  <c r="B22" i="20"/>
  <c r="A22" i="20"/>
  <c r="J21" i="20"/>
  <c r="L21" i="20" s="1"/>
  <c r="N21" i="20" s="1"/>
  <c r="M21" i="20" s="1"/>
  <c r="P21" i="20" s="1"/>
  <c r="I21" i="20"/>
  <c r="K21" i="20" s="1"/>
  <c r="H21" i="20"/>
  <c r="G21" i="20"/>
  <c r="F21" i="20"/>
  <c r="E21" i="20"/>
  <c r="D21" i="20"/>
  <c r="C21" i="20"/>
  <c r="B21" i="20"/>
  <c r="A21" i="20"/>
  <c r="I20" i="20"/>
  <c r="K20" i="20" s="1"/>
  <c r="H20" i="20"/>
  <c r="J20" i="20" s="1"/>
  <c r="G20" i="20"/>
  <c r="F20" i="20"/>
  <c r="E20" i="20"/>
  <c r="D20" i="20"/>
  <c r="C20" i="20"/>
  <c r="B20" i="20"/>
  <c r="A20" i="20"/>
  <c r="I19" i="20"/>
  <c r="K19" i="20" s="1"/>
  <c r="H19" i="20"/>
  <c r="J19" i="20" s="1"/>
  <c r="G19" i="20"/>
  <c r="F19" i="20"/>
  <c r="E19" i="20"/>
  <c r="D19" i="20"/>
  <c r="C19" i="20"/>
  <c r="B19" i="20"/>
  <c r="A19" i="20"/>
  <c r="I18" i="20"/>
  <c r="K18" i="20" s="1"/>
  <c r="H18" i="20"/>
  <c r="J18" i="20" s="1"/>
  <c r="G18" i="20"/>
  <c r="F18" i="20"/>
  <c r="E18" i="20"/>
  <c r="D18" i="20"/>
  <c r="C18" i="20"/>
  <c r="B18" i="20"/>
  <c r="A18" i="20"/>
  <c r="I17" i="20"/>
  <c r="K17" i="20" s="1"/>
  <c r="H17" i="20"/>
  <c r="J17" i="20" s="1"/>
  <c r="L17" i="20" s="1"/>
  <c r="N17" i="20" s="1"/>
  <c r="M17" i="20" s="1"/>
  <c r="P17" i="20" s="1"/>
  <c r="G17" i="20"/>
  <c r="F17" i="20"/>
  <c r="E17" i="20"/>
  <c r="D17" i="20"/>
  <c r="C17" i="20"/>
  <c r="B17" i="20"/>
  <c r="A17" i="20"/>
  <c r="I16" i="20"/>
  <c r="K16" i="20" s="1"/>
  <c r="H16" i="20"/>
  <c r="J16" i="20" s="1"/>
  <c r="L16" i="20" s="1"/>
  <c r="N16" i="20" s="1"/>
  <c r="M16" i="20" s="1"/>
  <c r="P16" i="20" s="1"/>
  <c r="G16" i="20"/>
  <c r="F16" i="20"/>
  <c r="E16" i="20"/>
  <c r="D16" i="20"/>
  <c r="C16" i="20"/>
  <c r="B16" i="20"/>
  <c r="A16" i="20"/>
  <c r="I15" i="20"/>
  <c r="K15" i="20" s="1"/>
  <c r="H15" i="20"/>
  <c r="J15" i="20" s="1"/>
  <c r="G15" i="20"/>
  <c r="F15" i="20"/>
  <c r="E15" i="20"/>
  <c r="D15" i="20"/>
  <c r="C15" i="20"/>
  <c r="B15" i="20"/>
  <c r="A15" i="20"/>
  <c r="J14" i="20"/>
  <c r="I14" i="20"/>
  <c r="K14" i="20" s="1"/>
  <c r="H14" i="20"/>
  <c r="G14" i="20"/>
  <c r="F14" i="20"/>
  <c r="E14" i="20"/>
  <c r="D14" i="20"/>
  <c r="C14" i="20"/>
  <c r="B14" i="20"/>
  <c r="A14" i="20"/>
  <c r="I13" i="20"/>
  <c r="K13" i="20" s="1"/>
  <c r="H13" i="20"/>
  <c r="J13" i="20" s="1"/>
  <c r="G13" i="20"/>
  <c r="F13" i="20"/>
  <c r="E13" i="20"/>
  <c r="D13" i="20"/>
  <c r="C13" i="20"/>
  <c r="B13" i="20"/>
  <c r="A13" i="20"/>
  <c r="I12" i="20"/>
  <c r="K12" i="20" s="1"/>
  <c r="H12" i="20"/>
  <c r="J12" i="20" s="1"/>
  <c r="G12" i="20"/>
  <c r="F12" i="20"/>
  <c r="E12" i="20"/>
  <c r="D12" i="20"/>
  <c r="C12" i="20"/>
  <c r="B12" i="20"/>
  <c r="A12" i="20"/>
  <c r="I11" i="20"/>
  <c r="K11" i="20" s="1"/>
  <c r="H11" i="20"/>
  <c r="J11" i="20" s="1"/>
  <c r="L11" i="20" s="1"/>
  <c r="N11" i="20" s="1"/>
  <c r="M11" i="20" s="1"/>
  <c r="P11" i="20" s="1"/>
  <c r="G11" i="20"/>
  <c r="F11" i="20"/>
  <c r="E11" i="20"/>
  <c r="D11" i="20"/>
  <c r="C11" i="20"/>
  <c r="B11" i="20"/>
  <c r="A11" i="20"/>
  <c r="I10" i="20"/>
  <c r="K10" i="20" s="1"/>
  <c r="H10" i="20"/>
  <c r="J10" i="20" s="1"/>
  <c r="L10" i="20" s="1"/>
  <c r="N10" i="20" s="1"/>
  <c r="M10" i="20" s="1"/>
  <c r="P10" i="20" s="1"/>
  <c r="G10" i="20"/>
  <c r="F10" i="20"/>
  <c r="E10" i="20"/>
  <c r="D10" i="20"/>
  <c r="C10" i="20"/>
  <c r="B10" i="20"/>
  <c r="A10" i="20"/>
  <c r="N9" i="20"/>
  <c r="M9" i="20" s="1"/>
  <c r="P9" i="20" s="1"/>
  <c r="L9" i="20"/>
  <c r="K9" i="20"/>
  <c r="J9" i="20"/>
  <c r="I9" i="20"/>
  <c r="H9" i="20"/>
  <c r="G9" i="20"/>
  <c r="F9" i="20"/>
  <c r="E9" i="20"/>
  <c r="D9" i="20"/>
  <c r="C9" i="20"/>
  <c r="B9" i="20"/>
  <c r="A9" i="20"/>
  <c r="B5" i="20"/>
  <c r="B4" i="20"/>
  <c r="I2" i="20"/>
  <c r="G2" i="20"/>
  <c r="F2" i="20"/>
  <c r="D2" i="20"/>
  <c r="C2" i="20"/>
  <c r="G1" i="20"/>
  <c r="F1" i="20"/>
  <c r="D1" i="20"/>
  <c r="C1" i="20"/>
  <c r="B1" i="20"/>
  <c r="L18" i="20" l="1"/>
  <c r="N18" i="20" s="1"/>
  <c r="M18" i="20" s="1"/>
  <c r="P18" i="20" s="1"/>
  <c r="L15" i="20"/>
  <c r="N15" i="20" s="1"/>
  <c r="M15" i="20" s="1"/>
  <c r="P15" i="20" s="1"/>
  <c r="L19" i="20"/>
  <c r="N19" i="20" s="1"/>
  <c r="M19" i="20" s="1"/>
  <c r="P19" i="20" s="1"/>
  <c r="L14" i="20"/>
  <c r="N14" i="20" s="1"/>
  <c r="M14" i="20" s="1"/>
  <c r="P14" i="20" s="1"/>
  <c r="L20" i="20"/>
  <c r="N20" i="20" s="1"/>
  <c r="M20" i="20" s="1"/>
  <c r="P20" i="20" s="1"/>
  <c r="L13" i="20"/>
  <c r="N13" i="20" s="1"/>
  <c r="M13" i="20" s="1"/>
  <c r="P13" i="20" s="1"/>
  <c r="L12" i="20"/>
  <c r="N12" i="20" s="1"/>
  <c r="M12" i="20" s="1"/>
  <c r="P12" i="20" s="1"/>
  <c r="I28" i="16" l="1"/>
  <c r="K28" i="16" s="1"/>
  <c r="H28" i="16"/>
  <c r="J28" i="16" s="1"/>
  <c r="L28" i="16" s="1"/>
  <c r="N28" i="16" s="1"/>
  <c r="M28" i="16" s="1"/>
  <c r="P28" i="16" s="1"/>
  <c r="G28" i="16"/>
  <c r="F28" i="16"/>
  <c r="E28" i="16"/>
  <c r="D28" i="16"/>
  <c r="C28" i="16"/>
  <c r="B28" i="16"/>
  <c r="A28" i="16"/>
  <c r="I27" i="16"/>
  <c r="K27" i="16" s="1"/>
  <c r="H27" i="16"/>
  <c r="J27" i="16" s="1"/>
  <c r="L27" i="16" s="1"/>
  <c r="N27" i="16" s="1"/>
  <c r="M27" i="16" s="1"/>
  <c r="P27" i="16" s="1"/>
  <c r="G27" i="16"/>
  <c r="F27" i="16"/>
  <c r="E27" i="16"/>
  <c r="D27" i="16"/>
  <c r="C27" i="16"/>
  <c r="B27" i="16"/>
  <c r="A27" i="16"/>
  <c r="I26" i="16"/>
  <c r="K26" i="16" s="1"/>
  <c r="H26" i="16"/>
  <c r="J26" i="16" s="1"/>
  <c r="L26" i="16" s="1"/>
  <c r="N26" i="16" s="1"/>
  <c r="M26" i="16" s="1"/>
  <c r="P26" i="16" s="1"/>
  <c r="G26" i="16"/>
  <c r="F26" i="16"/>
  <c r="E26" i="16"/>
  <c r="D26" i="16"/>
  <c r="C26" i="16"/>
  <c r="B26" i="16"/>
  <c r="A26" i="16"/>
  <c r="I25" i="16"/>
  <c r="K25" i="16" s="1"/>
  <c r="H25" i="16"/>
  <c r="J25" i="16" s="1"/>
  <c r="L25" i="16" s="1"/>
  <c r="N25" i="16" s="1"/>
  <c r="M25" i="16" s="1"/>
  <c r="P25" i="16" s="1"/>
  <c r="G25" i="16"/>
  <c r="F25" i="16"/>
  <c r="E25" i="16"/>
  <c r="D25" i="16"/>
  <c r="C25" i="16"/>
  <c r="B25" i="16"/>
  <c r="A25" i="16"/>
  <c r="I24" i="16"/>
  <c r="K24" i="16" s="1"/>
  <c r="H24" i="16"/>
  <c r="J24" i="16" s="1"/>
  <c r="L24" i="16" s="1"/>
  <c r="N24" i="16" s="1"/>
  <c r="M24" i="16" s="1"/>
  <c r="P24" i="16" s="1"/>
  <c r="G24" i="16"/>
  <c r="F24" i="16"/>
  <c r="E24" i="16"/>
  <c r="D24" i="16"/>
  <c r="C24" i="16"/>
  <c r="B24" i="16"/>
  <c r="A24" i="16"/>
  <c r="I23" i="16"/>
  <c r="K23" i="16" s="1"/>
  <c r="H23" i="16"/>
  <c r="J23" i="16" s="1"/>
  <c r="L23" i="16" s="1"/>
  <c r="N23" i="16" s="1"/>
  <c r="M23" i="16" s="1"/>
  <c r="P23" i="16" s="1"/>
  <c r="G23" i="16"/>
  <c r="F23" i="16"/>
  <c r="E23" i="16"/>
  <c r="D23" i="16"/>
  <c r="C23" i="16"/>
  <c r="B23" i="16"/>
  <c r="A23" i="16"/>
  <c r="I22" i="16"/>
  <c r="K22" i="16" s="1"/>
  <c r="H22" i="16"/>
  <c r="J22" i="16" s="1"/>
  <c r="L22" i="16" s="1"/>
  <c r="N22" i="16" s="1"/>
  <c r="M22" i="16" s="1"/>
  <c r="P22" i="16" s="1"/>
  <c r="G22" i="16"/>
  <c r="F22" i="16"/>
  <c r="E22" i="16"/>
  <c r="D22" i="16"/>
  <c r="C22" i="16"/>
  <c r="B22" i="16"/>
  <c r="A22" i="16"/>
  <c r="J21" i="16"/>
  <c r="L21" i="16" s="1"/>
  <c r="N21" i="16" s="1"/>
  <c r="M21" i="16" s="1"/>
  <c r="P21" i="16" s="1"/>
  <c r="I21" i="16"/>
  <c r="K21" i="16" s="1"/>
  <c r="H21" i="16"/>
  <c r="G21" i="16"/>
  <c r="F21" i="16"/>
  <c r="E21" i="16"/>
  <c r="D21" i="16"/>
  <c r="C21" i="16"/>
  <c r="B21" i="16"/>
  <c r="A21" i="16"/>
  <c r="I20" i="16"/>
  <c r="K20" i="16" s="1"/>
  <c r="H20" i="16"/>
  <c r="J20" i="16" s="1"/>
  <c r="L20" i="16" s="1"/>
  <c r="N20" i="16" s="1"/>
  <c r="M20" i="16" s="1"/>
  <c r="P20" i="16" s="1"/>
  <c r="G20" i="16"/>
  <c r="F20" i="16"/>
  <c r="E20" i="16"/>
  <c r="D20" i="16"/>
  <c r="C20" i="16"/>
  <c r="B20" i="16"/>
  <c r="A20" i="16"/>
  <c r="K19" i="16"/>
  <c r="I19" i="16"/>
  <c r="H19" i="16"/>
  <c r="J19" i="16" s="1"/>
  <c r="G19" i="16"/>
  <c r="F19" i="16"/>
  <c r="E19" i="16"/>
  <c r="D19" i="16"/>
  <c r="C19" i="16"/>
  <c r="B19" i="16"/>
  <c r="A19" i="16"/>
  <c r="I18" i="16"/>
  <c r="K18" i="16" s="1"/>
  <c r="H18" i="16"/>
  <c r="J18" i="16" s="1"/>
  <c r="G18" i="16"/>
  <c r="F18" i="16"/>
  <c r="E18" i="16"/>
  <c r="D18" i="16"/>
  <c r="C18" i="16"/>
  <c r="B18" i="16"/>
  <c r="A18" i="16"/>
  <c r="I17" i="16"/>
  <c r="K17" i="16" s="1"/>
  <c r="H17" i="16"/>
  <c r="J17" i="16" s="1"/>
  <c r="G17" i="16"/>
  <c r="F17" i="16"/>
  <c r="E17" i="16"/>
  <c r="D17" i="16"/>
  <c r="C17" i="16"/>
  <c r="B17" i="16"/>
  <c r="A17" i="16"/>
  <c r="I16" i="16"/>
  <c r="K16" i="16" s="1"/>
  <c r="H16" i="16"/>
  <c r="J16" i="16" s="1"/>
  <c r="G16" i="16"/>
  <c r="F16" i="16"/>
  <c r="E16" i="16"/>
  <c r="D16" i="16"/>
  <c r="C16" i="16"/>
  <c r="B16" i="16"/>
  <c r="A16" i="16"/>
  <c r="I15" i="16"/>
  <c r="K15" i="16" s="1"/>
  <c r="H15" i="16"/>
  <c r="J15" i="16" s="1"/>
  <c r="G15" i="16"/>
  <c r="F15" i="16"/>
  <c r="E15" i="16"/>
  <c r="D15" i="16"/>
  <c r="C15" i="16"/>
  <c r="B15" i="16"/>
  <c r="A15" i="16"/>
  <c r="J14" i="16"/>
  <c r="I14" i="16"/>
  <c r="K14" i="16" s="1"/>
  <c r="H14" i="16"/>
  <c r="G14" i="16"/>
  <c r="F14" i="16"/>
  <c r="E14" i="16"/>
  <c r="D14" i="16"/>
  <c r="C14" i="16"/>
  <c r="B14" i="16"/>
  <c r="A14" i="16"/>
  <c r="I13" i="16"/>
  <c r="K13" i="16" s="1"/>
  <c r="H13" i="16"/>
  <c r="J13" i="16" s="1"/>
  <c r="G13" i="16"/>
  <c r="F13" i="16"/>
  <c r="E13" i="16"/>
  <c r="D13" i="16"/>
  <c r="C13" i="16"/>
  <c r="B13" i="16"/>
  <c r="A13" i="16"/>
  <c r="I12" i="16"/>
  <c r="K12" i="16" s="1"/>
  <c r="H12" i="16"/>
  <c r="J12" i="16" s="1"/>
  <c r="L12" i="16" s="1"/>
  <c r="N12" i="16" s="1"/>
  <c r="M12" i="16" s="1"/>
  <c r="P12" i="16" s="1"/>
  <c r="G12" i="16"/>
  <c r="F12" i="16"/>
  <c r="E12" i="16"/>
  <c r="D12" i="16"/>
  <c r="C12" i="16"/>
  <c r="B12" i="16"/>
  <c r="A12" i="16"/>
  <c r="I11" i="16"/>
  <c r="K11" i="16" s="1"/>
  <c r="H11" i="16"/>
  <c r="J11" i="16" s="1"/>
  <c r="G11" i="16"/>
  <c r="F11" i="16"/>
  <c r="E11" i="16"/>
  <c r="D11" i="16"/>
  <c r="C11" i="16"/>
  <c r="B11" i="16"/>
  <c r="A11" i="16"/>
  <c r="I10" i="16"/>
  <c r="K10" i="16" s="1"/>
  <c r="H10" i="16"/>
  <c r="J10" i="16" s="1"/>
  <c r="G10" i="16"/>
  <c r="F10" i="16"/>
  <c r="E10" i="16"/>
  <c r="D10" i="16"/>
  <c r="C10" i="16"/>
  <c r="B10" i="16"/>
  <c r="A10" i="16"/>
  <c r="L9" i="16"/>
  <c r="N9" i="16" s="1"/>
  <c r="M9" i="16" s="1"/>
  <c r="P9" i="16" s="1"/>
  <c r="K9" i="16"/>
  <c r="J9" i="16"/>
  <c r="I9" i="16"/>
  <c r="H9" i="16"/>
  <c r="G9" i="16"/>
  <c r="F9" i="16"/>
  <c r="E9" i="16"/>
  <c r="D9" i="16"/>
  <c r="C9" i="16"/>
  <c r="B9" i="16"/>
  <c r="A9" i="16"/>
  <c r="B5" i="16"/>
  <c r="B4" i="16"/>
  <c r="I2" i="16"/>
  <c r="G2" i="16"/>
  <c r="F2" i="16"/>
  <c r="D2" i="16"/>
  <c r="C2" i="16"/>
  <c r="G1" i="16"/>
  <c r="F1" i="16"/>
  <c r="D1" i="16"/>
  <c r="C1" i="16"/>
  <c r="B1" i="16"/>
  <c r="L15" i="16" l="1"/>
  <c r="N15" i="16" s="1"/>
  <c r="M15" i="16" s="1"/>
  <c r="P15" i="16" s="1"/>
  <c r="L13" i="16"/>
  <c r="N13" i="16" s="1"/>
  <c r="M13" i="16" s="1"/>
  <c r="P13" i="16" s="1"/>
  <c r="L10" i="16"/>
  <c r="N10" i="16" s="1"/>
  <c r="M10" i="16" s="1"/>
  <c r="P10" i="16" s="1"/>
  <c r="L19" i="16"/>
  <c r="N19" i="16" s="1"/>
  <c r="M19" i="16" s="1"/>
  <c r="P19" i="16" s="1"/>
  <c r="L14" i="16"/>
  <c r="N14" i="16" s="1"/>
  <c r="M14" i="16" s="1"/>
  <c r="P14" i="16" s="1"/>
  <c r="L11" i="16"/>
  <c r="N11" i="16" s="1"/>
  <c r="M11" i="16" s="1"/>
  <c r="P11" i="16" s="1"/>
  <c r="L16" i="16"/>
  <c r="N16" i="16" s="1"/>
  <c r="M16" i="16" s="1"/>
  <c r="P16" i="16" s="1"/>
  <c r="L17" i="16"/>
  <c r="N17" i="16" s="1"/>
  <c r="M17" i="16" s="1"/>
  <c r="P17" i="16" s="1"/>
  <c r="L18" i="16"/>
  <c r="N18" i="16" s="1"/>
  <c r="M18" i="16" s="1"/>
  <c r="P18" i="16" s="1"/>
  <c r="I28" i="15" l="1"/>
  <c r="K28" i="15" s="1"/>
  <c r="H28" i="15"/>
  <c r="J28" i="15" s="1"/>
  <c r="L28" i="15" s="1"/>
  <c r="N28" i="15" s="1"/>
  <c r="M28" i="15" s="1"/>
  <c r="P28" i="15" s="1"/>
  <c r="G28" i="15"/>
  <c r="F28" i="15"/>
  <c r="E28" i="15"/>
  <c r="D28" i="15"/>
  <c r="C28" i="15"/>
  <c r="B28" i="15"/>
  <c r="A28" i="15"/>
  <c r="I27" i="15"/>
  <c r="K27" i="15" s="1"/>
  <c r="H27" i="15"/>
  <c r="J27" i="15" s="1"/>
  <c r="L27" i="15" s="1"/>
  <c r="N27" i="15" s="1"/>
  <c r="M27" i="15" s="1"/>
  <c r="P27" i="15" s="1"/>
  <c r="G27" i="15"/>
  <c r="F27" i="15"/>
  <c r="E27" i="15"/>
  <c r="D27" i="15"/>
  <c r="C27" i="15"/>
  <c r="B27" i="15"/>
  <c r="A27" i="15"/>
  <c r="I26" i="15"/>
  <c r="K26" i="15" s="1"/>
  <c r="H26" i="15"/>
  <c r="J26" i="15" s="1"/>
  <c r="L26" i="15" s="1"/>
  <c r="N26" i="15" s="1"/>
  <c r="M26" i="15" s="1"/>
  <c r="P26" i="15" s="1"/>
  <c r="G26" i="15"/>
  <c r="F26" i="15"/>
  <c r="E26" i="15"/>
  <c r="D26" i="15"/>
  <c r="C26" i="15"/>
  <c r="B26" i="15"/>
  <c r="A26" i="15"/>
  <c r="I25" i="15"/>
  <c r="K25" i="15" s="1"/>
  <c r="H25" i="15"/>
  <c r="J25" i="15" s="1"/>
  <c r="L25" i="15" s="1"/>
  <c r="N25" i="15" s="1"/>
  <c r="M25" i="15" s="1"/>
  <c r="P25" i="15" s="1"/>
  <c r="G25" i="15"/>
  <c r="F25" i="15"/>
  <c r="E25" i="15"/>
  <c r="D25" i="15"/>
  <c r="C25" i="15"/>
  <c r="B25" i="15"/>
  <c r="A25" i="15"/>
  <c r="I24" i="15"/>
  <c r="K24" i="15" s="1"/>
  <c r="H24" i="15"/>
  <c r="J24" i="15" s="1"/>
  <c r="L24" i="15" s="1"/>
  <c r="N24" i="15" s="1"/>
  <c r="M24" i="15" s="1"/>
  <c r="P24" i="15" s="1"/>
  <c r="G24" i="15"/>
  <c r="F24" i="15"/>
  <c r="E24" i="15"/>
  <c r="D24" i="15"/>
  <c r="C24" i="15"/>
  <c r="B24" i="15"/>
  <c r="A24" i="15"/>
  <c r="K23" i="15"/>
  <c r="I23" i="15"/>
  <c r="H23" i="15"/>
  <c r="J23" i="15" s="1"/>
  <c r="L23" i="15" s="1"/>
  <c r="N23" i="15" s="1"/>
  <c r="M23" i="15" s="1"/>
  <c r="P23" i="15" s="1"/>
  <c r="G23" i="15"/>
  <c r="F23" i="15"/>
  <c r="E23" i="15"/>
  <c r="D23" i="15"/>
  <c r="C23" i="15"/>
  <c r="B23" i="15"/>
  <c r="A23" i="15"/>
  <c r="K22" i="15"/>
  <c r="I22" i="15"/>
  <c r="H22" i="15"/>
  <c r="J22" i="15" s="1"/>
  <c r="L22" i="15" s="1"/>
  <c r="N22" i="15" s="1"/>
  <c r="M22" i="15" s="1"/>
  <c r="P22" i="15" s="1"/>
  <c r="G22" i="15"/>
  <c r="F22" i="15"/>
  <c r="E22" i="15"/>
  <c r="D22" i="15"/>
  <c r="C22" i="15"/>
  <c r="B22" i="15"/>
  <c r="A22" i="15"/>
  <c r="I21" i="15"/>
  <c r="K21" i="15" s="1"/>
  <c r="H21" i="15"/>
  <c r="J21" i="15" s="1"/>
  <c r="L21" i="15" s="1"/>
  <c r="N21" i="15" s="1"/>
  <c r="M21" i="15" s="1"/>
  <c r="P21" i="15" s="1"/>
  <c r="G21" i="15"/>
  <c r="F21" i="15"/>
  <c r="E21" i="15"/>
  <c r="D21" i="15"/>
  <c r="C21" i="15"/>
  <c r="B21" i="15"/>
  <c r="A21" i="15"/>
  <c r="I20" i="15"/>
  <c r="K20" i="15" s="1"/>
  <c r="H20" i="15"/>
  <c r="J20" i="15" s="1"/>
  <c r="L20" i="15" s="1"/>
  <c r="N20" i="15" s="1"/>
  <c r="M20" i="15" s="1"/>
  <c r="P20" i="15" s="1"/>
  <c r="G20" i="15"/>
  <c r="F20" i="15"/>
  <c r="E20" i="15"/>
  <c r="D20" i="15"/>
  <c r="C20" i="15"/>
  <c r="B20" i="15"/>
  <c r="A20" i="15"/>
  <c r="I19" i="15"/>
  <c r="K19" i="15" s="1"/>
  <c r="H19" i="15"/>
  <c r="J19" i="15" s="1"/>
  <c r="L19" i="15" s="1"/>
  <c r="N19" i="15" s="1"/>
  <c r="M19" i="15" s="1"/>
  <c r="P19" i="15" s="1"/>
  <c r="G19" i="15"/>
  <c r="F19" i="15"/>
  <c r="E19" i="15"/>
  <c r="D19" i="15"/>
  <c r="C19" i="15"/>
  <c r="B19" i="15"/>
  <c r="A19" i="15"/>
  <c r="I18" i="15"/>
  <c r="K18" i="15" s="1"/>
  <c r="H18" i="15"/>
  <c r="J18" i="15" s="1"/>
  <c r="L18" i="15" s="1"/>
  <c r="N18" i="15" s="1"/>
  <c r="M18" i="15" s="1"/>
  <c r="P18" i="15" s="1"/>
  <c r="G18" i="15"/>
  <c r="F18" i="15"/>
  <c r="E18" i="15"/>
  <c r="D18" i="15"/>
  <c r="C18" i="15"/>
  <c r="B18" i="15"/>
  <c r="A18" i="15"/>
  <c r="I17" i="15"/>
  <c r="K17" i="15" s="1"/>
  <c r="H17" i="15"/>
  <c r="J17" i="15" s="1"/>
  <c r="L17" i="15" s="1"/>
  <c r="N17" i="15" s="1"/>
  <c r="M17" i="15" s="1"/>
  <c r="P17" i="15" s="1"/>
  <c r="G17" i="15"/>
  <c r="F17" i="15"/>
  <c r="E17" i="15"/>
  <c r="D17" i="15"/>
  <c r="C17" i="15"/>
  <c r="B17" i="15"/>
  <c r="A17" i="15"/>
  <c r="I16" i="15"/>
  <c r="K16" i="15" s="1"/>
  <c r="H16" i="15"/>
  <c r="J16" i="15" s="1"/>
  <c r="L16" i="15" s="1"/>
  <c r="N16" i="15" s="1"/>
  <c r="M16" i="15" s="1"/>
  <c r="P16" i="15" s="1"/>
  <c r="G16" i="15"/>
  <c r="F16" i="15"/>
  <c r="E16" i="15"/>
  <c r="D16" i="15"/>
  <c r="C16" i="15"/>
  <c r="B16" i="15"/>
  <c r="A16" i="15"/>
  <c r="I15" i="15"/>
  <c r="K15" i="15" s="1"/>
  <c r="H15" i="15"/>
  <c r="J15" i="15" s="1"/>
  <c r="L15" i="15" s="1"/>
  <c r="N15" i="15" s="1"/>
  <c r="M15" i="15" s="1"/>
  <c r="P15" i="15" s="1"/>
  <c r="G15" i="15"/>
  <c r="F15" i="15"/>
  <c r="E15" i="15"/>
  <c r="D15" i="15"/>
  <c r="C15" i="15"/>
  <c r="B15" i="15"/>
  <c r="A15" i="15"/>
  <c r="I14" i="15"/>
  <c r="K14" i="15" s="1"/>
  <c r="H14" i="15"/>
  <c r="J14" i="15" s="1"/>
  <c r="L14" i="15" s="1"/>
  <c r="N14" i="15" s="1"/>
  <c r="M14" i="15" s="1"/>
  <c r="P14" i="15" s="1"/>
  <c r="G14" i="15"/>
  <c r="F14" i="15"/>
  <c r="E14" i="15"/>
  <c r="D14" i="15"/>
  <c r="C14" i="15"/>
  <c r="B14" i="15"/>
  <c r="A14" i="15"/>
  <c r="I13" i="15"/>
  <c r="K13" i="15" s="1"/>
  <c r="H13" i="15"/>
  <c r="J13" i="15" s="1"/>
  <c r="L13" i="15" s="1"/>
  <c r="N13" i="15" s="1"/>
  <c r="M13" i="15" s="1"/>
  <c r="P13" i="15" s="1"/>
  <c r="G13" i="15"/>
  <c r="F13" i="15"/>
  <c r="E13" i="15"/>
  <c r="D13" i="15"/>
  <c r="C13" i="15"/>
  <c r="B13" i="15"/>
  <c r="A13" i="15"/>
  <c r="I12" i="15"/>
  <c r="K12" i="15" s="1"/>
  <c r="H12" i="15"/>
  <c r="J12" i="15" s="1"/>
  <c r="L12" i="15" s="1"/>
  <c r="N12" i="15" s="1"/>
  <c r="M12" i="15" s="1"/>
  <c r="P12" i="15" s="1"/>
  <c r="G12" i="15"/>
  <c r="F12" i="15"/>
  <c r="E12" i="15"/>
  <c r="D12" i="15"/>
  <c r="C12" i="15"/>
  <c r="B12" i="15"/>
  <c r="A12" i="15"/>
  <c r="I11" i="15"/>
  <c r="K11" i="15" s="1"/>
  <c r="H11" i="15"/>
  <c r="J11" i="15" s="1"/>
  <c r="L11" i="15" s="1"/>
  <c r="N11" i="15" s="1"/>
  <c r="M11" i="15" s="1"/>
  <c r="P11" i="15" s="1"/>
  <c r="G11" i="15"/>
  <c r="F11" i="15"/>
  <c r="E11" i="15"/>
  <c r="D11" i="15"/>
  <c r="C11" i="15"/>
  <c r="B11" i="15"/>
  <c r="A11" i="15"/>
  <c r="I10" i="15"/>
  <c r="K10" i="15" s="1"/>
  <c r="H10" i="15"/>
  <c r="J10" i="15" s="1"/>
  <c r="L10" i="15" s="1"/>
  <c r="N10" i="15" s="1"/>
  <c r="M10" i="15" s="1"/>
  <c r="P10" i="15" s="1"/>
  <c r="G10" i="15"/>
  <c r="F10" i="15"/>
  <c r="E10" i="15"/>
  <c r="D10" i="15"/>
  <c r="C10" i="15"/>
  <c r="B10" i="15"/>
  <c r="A10" i="15"/>
  <c r="N9" i="15"/>
  <c r="M9" i="15" s="1"/>
  <c r="P9" i="15" s="1"/>
  <c r="L9" i="15"/>
  <c r="K9" i="15"/>
  <c r="J9" i="15"/>
  <c r="I9" i="15"/>
  <c r="H9" i="15"/>
  <c r="G9" i="15"/>
  <c r="F9" i="15"/>
  <c r="E9" i="15"/>
  <c r="D9" i="15"/>
  <c r="C9" i="15"/>
  <c r="B9" i="15"/>
  <c r="A9" i="15"/>
  <c r="B5" i="15"/>
  <c r="B4" i="15"/>
  <c r="I2" i="15"/>
  <c r="G2" i="15"/>
  <c r="F2" i="15"/>
  <c r="D2" i="15"/>
  <c r="C2" i="15"/>
  <c r="G1" i="15"/>
  <c r="F1" i="15"/>
  <c r="D1" i="15"/>
  <c r="C1" i="15"/>
  <c r="B1" i="15"/>
  <c r="I28" i="14" l="1"/>
  <c r="K28" i="14" s="1"/>
  <c r="H28" i="14"/>
  <c r="J28" i="14" s="1"/>
  <c r="L28" i="14" s="1"/>
  <c r="N28" i="14" s="1"/>
  <c r="M28" i="14" s="1"/>
  <c r="P28" i="14" s="1"/>
  <c r="G28" i="14"/>
  <c r="F28" i="14"/>
  <c r="E28" i="14"/>
  <c r="D28" i="14"/>
  <c r="C28" i="14"/>
  <c r="B28" i="14"/>
  <c r="A28" i="14"/>
  <c r="I27" i="14"/>
  <c r="K27" i="14" s="1"/>
  <c r="H27" i="14"/>
  <c r="J27" i="14" s="1"/>
  <c r="L27" i="14" s="1"/>
  <c r="N27" i="14" s="1"/>
  <c r="M27" i="14" s="1"/>
  <c r="P27" i="14" s="1"/>
  <c r="G27" i="14"/>
  <c r="F27" i="14"/>
  <c r="E27" i="14"/>
  <c r="D27" i="14"/>
  <c r="C27" i="14"/>
  <c r="B27" i="14"/>
  <c r="A27" i="14"/>
  <c r="I26" i="14"/>
  <c r="K26" i="14" s="1"/>
  <c r="H26" i="14"/>
  <c r="J26" i="14" s="1"/>
  <c r="L26" i="14" s="1"/>
  <c r="N26" i="14" s="1"/>
  <c r="M26" i="14" s="1"/>
  <c r="P26" i="14" s="1"/>
  <c r="G26" i="14"/>
  <c r="F26" i="14"/>
  <c r="E26" i="14"/>
  <c r="D26" i="14"/>
  <c r="C26" i="14"/>
  <c r="B26" i="14"/>
  <c r="A26" i="14"/>
  <c r="I25" i="14"/>
  <c r="K25" i="14" s="1"/>
  <c r="H25" i="14"/>
  <c r="J25" i="14" s="1"/>
  <c r="L25" i="14" s="1"/>
  <c r="N25" i="14" s="1"/>
  <c r="M25" i="14" s="1"/>
  <c r="P25" i="14" s="1"/>
  <c r="G25" i="14"/>
  <c r="F25" i="14"/>
  <c r="E25" i="14"/>
  <c r="D25" i="14"/>
  <c r="C25" i="14"/>
  <c r="B25" i="14"/>
  <c r="A25" i="14"/>
  <c r="I24" i="14"/>
  <c r="K24" i="14" s="1"/>
  <c r="H24" i="14"/>
  <c r="J24" i="14" s="1"/>
  <c r="L24" i="14" s="1"/>
  <c r="N24" i="14" s="1"/>
  <c r="M24" i="14" s="1"/>
  <c r="P24" i="14" s="1"/>
  <c r="G24" i="14"/>
  <c r="F24" i="14"/>
  <c r="E24" i="14"/>
  <c r="D24" i="14"/>
  <c r="C24" i="14"/>
  <c r="B24" i="14"/>
  <c r="A24" i="14"/>
  <c r="I23" i="14"/>
  <c r="K23" i="14" s="1"/>
  <c r="H23" i="14"/>
  <c r="J23" i="14" s="1"/>
  <c r="L23" i="14" s="1"/>
  <c r="N23" i="14" s="1"/>
  <c r="M23" i="14" s="1"/>
  <c r="P23" i="14" s="1"/>
  <c r="G23" i="14"/>
  <c r="F23" i="14"/>
  <c r="E23" i="14"/>
  <c r="D23" i="14"/>
  <c r="C23" i="14"/>
  <c r="B23" i="14"/>
  <c r="A23" i="14"/>
  <c r="I22" i="14"/>
  <c r="K22" i="14" s="1"/>
  <c r="H22" i="14"/>
  <c r="J22" i="14" s="1"/>
  <c r="L22" i="14" s="1"/>
  <c r="N22" i="14" s="1"/>
  <c r="M22" i="14" s="1"/>
  <c r="G22" i="14"/>
  <c r="F22" i="14"/>
  <c r="E22" i="14"/>
  <c r="D22" i="14"/>
  <c r="C22" i="14"/>
  <c r="B22" i="14"/>
  <c r="A22" i="14"/>
  <c r="I21" i="14"/>
  <c r="K21" i="14" s="1"/>
  <c r="H21" i="14"/>
  <c r="J21" i="14" s="1"/>
  <c r="L21" i="14" s="1"/>
  <c r="N21" i="14" s="1"/>
  <c r="M21" i="14" s="1"/>
  <c r="G21" i="14"/>
  <c r="F21" i="14"/>
  <c r="E21" i="14"/>
  <c r="D21" i="14"/>
  <c r="C21" i="14"/>
  <c r="B21" i="14"/>
  <c r="A21" i="14"/>
  <c r="I20" i="14"/>
  <c r="K20" i="14" s="1"/>
  <c r="H20" i="14"/>
  <c r="J20" i="14" s="1"/>
  <c r="L20" i="14" s="1"/>
  <c r="N20" i="14" s="1"/>
  <c r="M20" i="14" s="1"/>
  <c r="G20" i="14"/>
  <c r="F20" i="14"/>
  <c r="E20" i="14"/>
  <c r="D20" i="14"/>
  <c r="C20" i="14"/>
  <c r="B20" i="14"/>
  <c r="A20" i="14"/>
  <c r="J19" i="14"/>
  <c r="L19" i="14" s="1"/>
  <c r="N19" i="14" s="1"/>
  <c r="M19" i="14" s="1"/>
  <c r="I19" i="14"/>
  <c r="K19" i="14" s="1"/>
  <c r="H19" i="14"/>
  <c r="G19" i="14"/>
  <c r="F19" i="14"/>
  <c r="E19" i="14"/>
  <c r="D19" i="14"/>
  <c r="C19" i="14"/>
  <c r="B19" i="14"/>
  <c r="A19" i="14"/>
  <c r="I18" i="14"/>
  <c r="K18" i="14" s="1"/>
  <c r="H18" i="14"/>
  <c r="J18" i="14" s="1"/>
  <c r="L18" i="14" s="1"/>
  <c r="N18" i="14" s="1"/>
  <c r="M18" i="14" s="1"/>
  <c r="G18" i="14"/>
  <c r="F18" i="14"/>
  <c r="E18" i="14"/>
  <c r="D18" i="14"/>
  <c r="C18" i="14"/>
  <c r="B18" i="14"/>
  <c r="A18" i="14"/>
  <c r="I17" i="14"/>
  <c r="K17" i="14" s="1"/>
  <c r="H17" i="14"/>
  <c r="J17" i="14" s="1"/>
  <c r="L17" i="14" s="1"/>
  <c r="N17" i="14" s="1"/>
  <c r="M17" i="14" s="1"/>
  <c r="G17" i="14"/>
  <c r="F17" i="14"/>
  <c r="E17" i="14"/>
  <c r="D17" i="14"/>
  <c r="C17" i="14"/>
  <c r="B17" i="14"/>
  <c r="A17" i="14"/>
  <c r="I16" i="14"/>
  <c r="K16" i="14" s="1"/>
  <c r="H16" i="14"/>
  <c r="J16" i="14" s="1"/>
  <c r="L16" i="14" s="1"/>
  <c r="N16" i="14" s="1"/>
  <c r="M16" i="14" s="1"/>
  <c r="G16" i="14"/>
  <c r="F16" i="14"/>
  <c r="E16" i="14"/>
  <c r="D16" i="14"/>
  <c r="C16" i="14"/>
  <c r="B16" i="14"/>
  <c r="A16" i="14"/>
  <c r="K15" i="14"/>
  <c r="I15" i="14"/>
  <c r="H15" i="14"/>
  <c r="J15" i="14" s="1"/>
  <c r="L15" i="14" s="1"/>
  <c r="N15" i="14" s="1"/>
  <c r="M15" i="14" s="1"/>
  <c r="G15" i="14"/>
  <c r="F15" i="14"/>
  <c r="E15" i="14"/>
  <c r="D15" i="14"/>
  <c r="C15" i="14"/>
  <c r="B15" i="14"/>
  <c r="A15" i="14"/>
  <c r="I14" i="14"/>
  <c r="K14" i="14" s="1"/>
  <c r="H14" i="14"/>
  <c r="J14" i="14" s="1"/>
  <c r="L14" i="14" s="1"/>
  <c r="N14" i="14" s="1"/>
  <c r="M14" i="14" s="1"/>
  <c r="G14" i="14"/>
  <c r="F14" i="14"/>
  <c r="E14" i="14"/>
  <c r="D14" i="14"/>
  <c r="C14" i="14"/>
  <c r="B14" i="14"/>
  <c r="A14" i="14"/>
  <c r="I13" i="14"/>
  <c r="K13" i="14" s="1"/>
  <c r="H13" i="14"/>
  <c r="J13" i="14" s="1"/>
  <c r="L13" i="14" s="1"/>
  <c r="N13" i="14" s="1"/>
  <c r="M13" i="14" s="1"/>
  <c r="G13" i="14"/>
  <c r="F13" i="14"/>
  <c r="E13" i="14"/>
  <c r="D13" i="14"/>
  <c r="C13" i="14"/>
  <c r="B13" i="14"/>
  <c r="A13" i="14"/>
  <c r="K12" i="14"/>
  <c r="J12" i="14"/>
  <c r="L12" i="14" s="1"/>
  <c r="N12" i="14" s="1"/>
  <c r="M12" i="14" s="1"/>
  <c r="P12" i="14" s="1"/>
  <c r="G12" i="14"/>
  <c r="E12" i="14"/>
  <c r="C12" i="14"/>
  <c r="B12" i="14"/>
  <c r="A12" i="14"/>
  <c r="E11" i="14"/>
  <c r="C11" i="14"/>
  <c r="B11" i="14"/>
  <c r="A11" i="14"/>
  <c r="I10" i="14"/>
  <c r="K10" i="14" s="1"/>
  <c r="H10" i="14"/>
  <c r="J10" i="14" s="1"/>
  <c r="L10" i="14" s="1"/>
  <c r="N10" i="14" s="1"/>
  <c r="M10" i="14" s="1"/>
  <c r="P10" i="14" s="1"/>
  <c r="G10" i="14"/>
  <c r="F10" i="14"/>
  <c r="E10" i="14"/>
  <c r="D10" i="14"/>
  <c r="C10" i="14"/>
  <c r="B10" i="14"/>
  <c r="A10" i="14"/>
  <c r="L9" i="14"/>
  <c r="N9" i="14" s="1"/>
  <c r="M9" i="14" s="1"/>
  <c r="P9" i="14" s="1"/>
  <c r="K9" i="14"/>
  <c r="J9" i="14"/>
  <c r="I9" i="14"/>
  <c r="H9" i="14"/>
  <c r="G9" i="14"/>
  <c r="F9" i="14"/>
  <c r="E9" i="14"/>
  <c r="D9" i="14"/>
  <c r="C9" i="14"/>
  <c r="B9" i="14"/>
  <c r="A9" i="14"/>
  <c r="B5" i="14"/>
  <c r="B4" i="14"/>
  <c r="I2" i="14"/>
  <c r="G2" i="14"/>
  <c r="F2" i="14"/>
  <c r="D2" i="14"/>
  <c r="C2" i="14"/>
  <c r="G1" i="14"/>
  <c r="F1" i="14"/>
  <c r="D1" i="14"/>
  <c r="C1" i="14"/>
  <c r="B1" i="14"/>
  <c r="I28" i="13" l="1"/>
  <c r="K28" i="13" s="1"/>
  <c r="H28" i="13"/>
  <c r="J28" i="13" s="1"/>
  <c r="L28" i="13" s="1"/>
  <c r="N28" i="13" s="1"/>
  <c r="M28" i="13" s="1"/>
  <c r="P28" i="13" s="1"/>
  <c r="G28" i="13"/>
  <c r="F28" i="13"/>
  <c r="E28" i="13"/>
  <c r="D28" i="13"/>
  <c r="C28" i="13"/>
  <c r="B28" i="13"/>
  <c r="A28" i="13"/>
  <c r="I27" i="13"/>
  <c r="K27" i="13" s="1"/>
  <c r="H27" i="13"/>
  <c r="J27" i="13" s="1"/>
  <c r="L27" i="13" s="1"/>
  <c r="N27" i="13" s="1"/>
  <c r="M27" i="13" s="1"/>
  <c r="P27" i="13" s="1"/>
  <c r="G27" i="13"/>
  <c r="F27" i="13"/>
  <c r="E27" i="13"/>
  <c r="D27" i="13"/>
  <c r="C27" i="13"/>
  <c r="B27" i="13"/>
  <c r="A27" i="13"/>
  <c r="I26" i="13"/>
  <c r="K26" i="13" s="1"/>
  <c r="H26" i="13"/>
  <c r="J26" i="13" s="1"/>
  <c r="L26" i="13" s="1"/>
  <c r="N26" i="13" s="1"/>
  <c r="M26" i="13" s="1"/>
  <c r="P26" i="13" s="1"/>
  <c r="G26" i="13"/>
  <c r="F26" i="13"/>
  <c r="E26" i="13"/>
  <c r="D26" i="13"/>
  <c r="C26" i="13"/>
  <c r="B26" i="13"/>
  <c r="A26" i="13"/>
  <c r="K25" i="13"/>
  <c r="I25" i="13"/>
  <c r="H25" i="13"/>
  <c r="J25" i="13" s="1"/>
  <c r="L25" i="13" s="1"/>
  <c r="N25" i="13" s="1"/>
  <c r="M25" i="13" s="1"/>
  <c r="P25" i="13" s="1"/>
  <c r="G25" i="13"/>
  <c r="F25" i="13"/>
  <c r="E25" i="13"/>
  <c r="D25" i="13"/>
  <c r="C25" i="13"/>
  <c r="B25" i="13"/>
  <c r="A25" i="13"/>
  <c r="I24" i="13"/>
  <c r="K24" i="13" s="1"/>
  <c r="H24" i="13"/>
  <c r="J24" i="13" s="1"/>
  <c r="L24" i="13" s="1"/>
  <c r="N24" i="13" s="1"/>
  <c r="M24" i="13" s="1"/>
  <c r="P24" i="13" s="1"/>
  <c r="G24" i="13"/>
  <c r="F24" i="13"/>
  <c r="E24" i="13"/>
  <c r="D24" i="13"/>
  <c r="C24" i="13"/>
  <c r="B24" i="13"/>
  <c r="A24" i="13"/>
  <c r="J23" i="13"/>
  <c r="L23" i="13" s="1"/>
  <c r="N23" i="13" s="1"/>
  <c r="M23" i="13" s="1"/>
  <c r="P23" i="13" s="1"/>
  <c r="I23" i="13"/>
  <c r="K23" i="13" s="1"/>
  <c r="H23" i="13"/>
  <c r="G23" i="13"/>
  <c r="F23" i="13"/>
  <c r="E23" i="13"/>
  <c r="D23" i="13"/>
  <c r="C23" i="13"/>
  <c r="B23" i="13"/>
  <c r="A23" i="13"/>
  <c r="J22" i="13"/>
  <c r="L22" i="13" s="1"/>
  <c r="N22" i="13" s="1"/>
  <c r="M22" i="13" s="1"/>
  <c r="P22" i="13" s="1"/>
  <c r="I22" i="13"/>
  <c r="K22" i="13" s="1"/>
  <c r="H22" i="13"/>
  <c r="G22" i="13"/>
  <c r="F22" i="13"/>
  <c r="E22" i="13"/>
  <c r="D22" i="13"/>
  <c r="C22" i="13"/>
  <c r="B22" i="13"/>
  <c r="A22" i="13"/>
  <c r="J21" i="13"/>
  <c r="L21" i="13" s="1"/>
  <c r="N21" i="13" s="1"/>
  <c r="M21" i="13" s="1"/>
  <c r="P21" i="13" s="1"/>
  <c r="I21" i="13"/>
  <c r="K21" i="13" s="1"/>
  <c r="H21" i="13"/>
  <c r="G21" i="13"/>
  <c r="F21" i="13"/>
  <c r="E21" i="13"/>
  <c r="D21" i="13"/>
  <c r="C21" i="13"/>
  <c r="B21" i="13"/>
  <c r="A21" i="13"/>
  <c r="I20" i="13"/>
  <c r="K20" i="13" s="1"/>
  <c r="H20" i="13"/>
  <c r="J20" i="13" s="1"/>
  <c r="L20" i="13" s="1"/>
  <c r="N20" i="13" s="1"/>
  <c r="M20" i="13" s="1"/>
  <c r="P20" i="13" s="1"/>
  <c r="G20" i="13"/>
  <c r="F20" i="13"/>
  <c r="E20" i="13"/>
  <c r="D20" i="13"/>
  <c r="C20" i="13"/>
  <c r="B20" i="13"/>
  <c r="A20" i="13"/>
  <c r="I19" i="13"/>
  <c r="K19" i="13" s="1"/>
  <c r="H19" i="13"/>
  <c r="J19" i="13" s="1"/>
  <c r="L19" i="13" s="1"/>
  <c r="N19" i="13" s="1"/>
  <c r="M19" i="13" s="1"/>
  <c r="P19" i="13" s="1"/>
  <c r="G19" i="13"/>
  <c r="F19" i="13"/>
  <c r="E19" i="13"/>
  <c r="D19" i="13"/>
  <c r="C19" i="13"/>
  <c r="B19" i="13"/>
  <c r="A19" i="13"/>
  <c r="I18" i="13"/>
  <c r="K18" i="13" s="1"/>
  <c r="H18" i="13"/>
  <c r="J18" i="13" s="1"/>
  <c r="L18" i="13" s="1"/>
  <c r="N18" i="13" s="1"/>
  <c r="M18" i="13" s="1"/>
  <c r="P18" i="13" s="1"/>
  <c r="G18" i="13"/>
  <c r="F18" i="13"/>
  <c r="E18" i="13"/>
  <c r="D18" i="13"/>
  <c r="C18" i="13"/>
  <c r="B18" i="13"/>
  <c r="A18" i="13"/>
  <c r="I17" i="13"/>
  <c r="K17" i="13" s="1"/>
  <c r="H17" i="13"/>
  <c r="J17" i="13" s="1"/>
  <c r="L17" i="13" s="1"/>
  <c r="N17" i="13" s="1"/>
  <c r="M17" i="13" s="1"/>
  <c r="P17" i="13" s="1"/>
  <c r="G17" i="13"/>
  <c r="F17" i="13"/>
  <c r="E17" i="13"/>
  <c r="D17" i="13"/>
  <c r="C17" i="13"/>
  <c r="B17" i="13"/>
  <c r="A17" i="13"/>
  <c r="I16" i="13"/>
  <c r="K16" i="13" s="1"/>
  <c r="H16" i="13"/>
  <c r="J16" i="13" s="1"/>
  <c r="L16" i="13" s="1"/>
  <c r="N16" i="13" s="1"/>
  <c r="M16" i="13" s="1"/>
  <c r="P16" i="13" s="1"/>
  <c r="G16" i="13"/>
  <c r="F16" i="13"/>
  <c r="E16" i="13"/>
  <c r="D16" i="13"/>
  <c r="C16" i="13"/>
  <c r="B16" i="13"/>
  <c r="A16" i="13"/>
  <c r="I15" i="13"/>
  <c r="K15" i="13" s="1"/>
  <c r="H15" i="13"/>
  <c r="J15" i="13" s="1"/>
  <c r="G15" i="13"/>
  <c r="F15" i="13"/>
  <c r="E15" i="13"/>
  <c r="D15" i="13"/>
  <c r="C15" i="13"/>
  <c r="B15" i="13"/>
  <c r="A15" i="13"/>
  <c r="I14" i="13"/>
  <c r="K14" i="13" s="1"/>
  <c r="H14" i="13"/>
  <c r="J14" i="13" s="1"/>
  <c r="L14" i="13" s="1"/>
  <c r="N14" i="13" s="1"/>
  <c r="M14" i="13" s="1"/>
  <c r="P14" i="13" s="1"/>
  <c r="G14" i="13"/>
  <c r="F14" i="13"/>
  <c r="E14" i="13"/>
  <c r="D14" i="13"/>
  <c r="C14" i="13"/>
  <c r="B14" i="13"/>
  <c r="A14" i="13"/>
  <c r="I13" i="13"/>
  <c r="K13" i="13" s="1"/>
  <c r="H13" i="13"/>
  <c r="J13" i="13" s="1"/>
  <c r="L13" i="13" s="1"/>
  <c r="N13" i="13" s="1"/>
  <c r="M13" i="13" s="1"/>
  <c r="P13" i="13" s="1"/>
  <c r="G13" i="13"/>
  <c r="F13" i="13"/>
  <c r="E13" i="13"/>
  <c r="D13" i="13"/>
  <c r="C13" i="13"/>
  <c r="B13" i="13"/>
  <c r="A13" i="13"/>
  <c r="I12" i="13"/>
  <c r="K12" i="13" s="1"/>
  <c r="H12" i="13"/>
  <c r="J12" i="13" s="1"/>
  <c r="L12" i="13" s="1"/>
  <c r="N12" i="13" s="1"/>
  <c r="M12" i="13" s="1"/>
  <c r="P12" i="13" s="1"/>
  <c r="G12" i="13"/>
  <c r="F12" i="13"/>
  <c r="E12" i="13"/>
  <c r="D12" i="13"/>
  <c r="C12" i="13"/>
  <c r="B12" i="13"/>
  <c r="A12" i="13"/>
  <c r="I11" i="13"/>
  <c r="K11" i="13" s="1"/>
  <c r="H11" i="13"/>
  <c r="J11" i="13" s="1"/>
  <c r="L11" i="13" s="1"/>
  <c r="N11" i="13" s="1"/>
  <c r="M11" i="13" s="1"/>
  <c r="P11" i="13" s="1"/>
  <c r="G11" i="13"/>
  <c r="F11" i="13"/>
  <c r="E11" i="13"/>
  <c r="D11" i="13"/>
  <c r="C11" i="13"/>
  <c r="B11" i="13"/>
  <c r="A11" i="13"/>
  <c r="I10" i="13"/>
  <c r="K10" i="13" s="1"/>
  <c r="H10" i="13"/>
  <c r="J10" i="13" s="1"/>
  <c r="L10" i="13" s="1"/>
  <c r="N10" i="13" s="1"/>
  <c r="M10" i="13" s="1"/>
  <c r="P10" i="13" s="1"/>
  <c r="G10" i="13"/>
  <c r="F10" i="13"/>
  <c r="E10" i="13"/>
  <c r="D10" i="13"/>
  <c r="C10" i="13"/>
  <c r="B10" i="13"/>
  <c r="A10" i="13"/>
  <c r="N9" i="13"/>
  <c r="M9" i="13" s="1"/>
  <c r="P9" i="13" s="1"/>
  <c r="L9" i="13"/>
  <c r="K9" i="13"/>
  <c r="J9" i="13"/>
  <c r="I9" i="13"/>
  <c r="H9" i="13"/>
  <c r="G9" i="13"/>
  <c r="F9" i="13"/>
  <c r="E9" i="13"/>
  <c r="D9" i="13"/>
  <c r="C9" i="13"/>
  <c r="B9" i="13"/>
  <c r="A9" i="13"/>
  <c r="B5" i="13"/>
  <c r="B4" i="13"/>
  <c r="I2" i="13"/>
  <c r="G2" i="13"/>
  <c r="F2" i="13"/>
  <c r="D2" i="13"/>
  <c r="C2" i="13"/>
  <c r="G1" i="13"/>
  <c r="F1" i="13"/>
  <c r="D1" i="13"/>
  <c r="C1" i="13"/>
  <c r="B1" i="13"/>
  <c r="L15" i="13" l="1"/>
  <c r="N15" i="13" s="1"/>
  <c r="M15" i="13" s="1"/>
  <c r="P15" i="13" s="1"/>
  <c r="I28" i="12" l="1"/>
  <c r="K28" i="12" s="1"/>
  <c r="H28" i="12"/>
  <c r="J28" i="12" s="1"/>
  <c r="L28" i="12" s="1"/>
  <c r="N28" i="12" s="1"/>
  <c r="M28" i="12" s="1"/>
  <c r="P28" i="12" s="1"/>
  <c r="G28" i="12"/>
  <c r="F28" i="12"/>
  <c r="E28" i="12"/>
  <c r="D28" i="12"/>
  <c r="C28" i="12"/>
  <c r="B28" i="12"/>
  <c r="A28" i="12"/>
  <c r="I27" i="12"/>
  <c r="K27" i="12" s="1"/>
  <c r="H27" i="12"/>
  <c r="J27" i="12" s="1"/>
  <c r="L27" i="12" s="1"/>
  <c r="N27" i="12" s="1"/>
  <c r="M27" i="12" s="1"/>
  <c r="P27" i="12" s="1"/>
  <c r="G27" i="12"/>
  <c r="F27" i="12"/>
  <c r="E27" i="12"/>
  <c r="D27" i="12"/>
  <c r="C27" i="12"/>
  <c r="B27" i="12"/>
  <c r="A27" i="12"/>
  <c r="I26" i="12"/>
  <c r="K26" i="12" s="1"/>
  <c r="H26" i="12"/>
  <c r="J26" i="12" s="1"/>
  <c r="L26" i="12" s="1"/>
  <c r="N26" i="12" s="1"/>
  <c r="M26" i="12" s="1"/>
  <c r="P26" i="12" s="1"/>
  <c r="G26" i="12"/>
  <c r="F26" i="12"/>
  <c r="E26" i="12"/>
  <c r="D26" i="12"/>
  <c r="C26" i="12"/>
  <c r="B26" i="12"/>
  <c r="A26" i="12"/>
  <c r="I25" i="12"/>
  <c r="K25" i="12" s="1"/>
  <c r="H25" i="12"/>
  <c r="J25" i="12" s="1"/>
  <c r="L25" i="12" s="1"/>
  <c r="N25" i="12" s="1"/>
  <c r="M25" i="12" s="1"/>
  <c r="P25" i="12" s="1"/>
  <c r="G25" i="12"/>
  <c r="F25" i="12"/>
  <c r="E25" i="12"/>
  <c r="D25" i="12"/>
  <c r="C25" i="12"/>
  <c r="B25" i="12"/>
  <c r="A25" i="12"/>
  <c r="I24" i="12"/>
  <c r="K24" i="12" s="1"/>
  <c r="H24" i="12"/>
  <c r="J24" i="12" s="1"/>
  <c r="L24" i="12" s="1"/>
  <c r="N24" i="12" s="1"/>
  <c r="M24" i="12" s="1"/>
  <c r="P24" i="12" s="1"/>
  <c r="G24" i="12"/>
  <c r="F24" i="12"/>
  <c r="E24" i="12"/>
  <c r="D24" i="12"/>
  <c r="C24" i="12"/>
  <c r="B24" i="12"/>
  <c r="A24" i="12"/>
  <c r="I23" i="12"/>
  <c r="K23" i="12" s="1"/>
  <c r="H23" i="12"/>
  <c r="J23" i="12" s="1"/>
  <c r="L23" i="12" s="1"/>
  <c r="N23" i="12" s="1"/>
  <c r="M23" i="12" s="1"/>
  <c r="P23" i="12" s="1"/>
  <c r="G23" i="12"/>
  <c r="F23" i="12"/>
  <c r="E23" i="12"/>
  <c r="D23" i="12"/>
  <c r="C23" i="12"/>
  <c r="B23" i="12"/>
  <c r="A23" i="12"/>
  <c r="J22" i="12"/>
  <c r="L22" i="12" s="1"/>
  <c r="N22" i="12" s="1"/>
  <c r="M22" i="12" s="1"/>
  <c r="P22" i="12" s="1"/>
  <c r="I22" i="12"/>
  <c r="K22" i="12" s="1"/>
  <c r="H22" i="12"/>
  <c r="G22" i="12"/>
  <c r="F22" i="12"/>
  <c r="E22" i="12"/>
  <c r="D22" i="12"/>
  <c r="C22" i="12"/>
  <c r="B22" i="12"/>
  <c r="A22" i="12"/>
  <c r="I21" i="12"/>
  <c r="K21" i="12" s="1"/>
  <c r="H21" i="12"/>
  <c r="J21" i="12" s="1"/>
  <c r="L21" i="12" s="1"/>
  <c r="N21" i="12" s="1"/>
  <c r="M21" i="12" s="1"/>
  <c r="P21" i="12" s="1"/>
  <c r="G21" i="12"/>
  <c r="F21" i="12"/>
  <c r="E21" i="12"/>
  <c r="D21" i="12"/>
  <c r="C21" i="12"/>
  <c r="B21" i="12"/>
  <c r="A21" i="12"/>
  <c r="I20" i="12"/>
  <c r="K20" i="12" s="1"/>
  <c r="H20" i="12"/>
  <c r="J20" i="12" s="1"/>
  <c r="L20" i="12" s="1"/>
  <c r="N20" i="12" s="1"/>
  <c r="M20" i="12" s="1"/>
  <c r="P20" i="12" s="1"/>
  <c r="G20" i="12"/>
  <c r="F20" i="12"/>
  <c r="E20" i="12"/>
  <c r="D20" i="12"/>
  <c r="C20" i="12"/>
  <c r="B20" i="12"/>
  <c r="A20" i="12"/>
  <c r="I19" i="12"/>
  <c r="K19" i="12" s="1"/>
  <c r="H19" i="12"/>
  <c r="J19" i="12" s="1"/>
  <c r="L19" i="12" s="1"/>
  <c r="N19" i="12" s="1"/>
  <c r="M19" i="12" s="1"/>
  <c r="P19" i="12" s="1"/>
  <c r="G19" i="12"/>
  <c r="F19" i="12"/>
  <c r="E19" i="12"/>
  <c r="D19" i="12"/>
  <c r="C19" i="12"/>
  <c r="B19" i="12"/>
  <c r="A19" i="12"/>
  <c r="I18" i="12"/>
  <c r="K18" i="12" s="1"/>
  <c r="H18" i="12"/>
  <c r="J18" i="12" s="1"/>
  <c r="L18" i="12" s="1"/>
  <c r="N18" i="12" s="1"/>
  <c r="M18" i="12" s="1"/>
  <c r="P18" i="12" s="1"/>
  <c r="G18" i="12"/>
  <c r="F18" i="12"/>
  <c r="E18" i="12"/>
  <c r="D18" i="12"/>
  <c r="C18" i="12"/>
  <c r="B18" i="12"/>
  <c r="A18" i="12"/>
  <c r="I17" i="12"/>
  <c r="K17" i="12" s="1"/>
  <c r="H17" i="12"/>
  <c r="J17" i="12" s="1"/>
  <c r="L17" i="12" s="1"/>
  <c r="N17" i="12" s="1"/>
  <c r="M17" i="12" s="1"/>
  <c r="P17" i="12" s="1"/>
  <c r="G17" i="12"/>
  <c r="F17" i="12"/>
  <c r="E17" i="12"/>
  <c r="D17" i="12"/>
  <c r="C17" i="12"/>
  <c r="B17" i="12"/>
  <c r="A17" i="12"/>
  <c r="I16" i="12"/>
  <c r="K16" i="12" s="1"/>
  <c r="H16" i="12"/>
  <c r="J16" i="12" s="1"/>
  <c r="L16" i="12" s="1"/>
  <c r="N16" i="12" s="1"/>
  <c r="M16" i="12" s="1"/>
  <c r="P16" i="12" s="1"/>
  <c r="G16" i="12"/>
  <c r="F16" i="12"/>
  <c r="E16" i="12"/>
  <c r="D16" i="12"/>
  <c r="C16" i="12"/>
  <c r="B16" i="12"/>
  <c r="A16" i="12"/>
  <c r="I15" i="12"/>
  <c r="K15" i="12" s="1"/>
  <c r="H15" i="12"/>
  <c r="J15" i="12" s="1"/>
  <c r="G15" i="12"/>
  <c r="F15" i="12"/>
  <c r="E15" i="12"/>
  <c r="D15" i="12"/>
  <c r="C15" i="12"/>
  <c r="B15" i="12"/>
  <c r="A15" i="12"/>
  <c r="I14" i="12"/>
  <c r="K14" i="12" s="1"/>
  <c r="H14" i="12"/>
  <c r="J14" i="12" s="1"/>
  <c r="L14" i="12" s="1"/>
  <c r="N14" i="12" s="1"/>
  <c r="M14" i="12" s="1"/>
  <c r="P14" i="12" s="1"/>
  <c r="G14" i="12"/>
  <c r="F14" i="12"/>
  <c r="E14" i="12"/>
  <c r="D14" i="12"/>
  <c r="C14" i="12"/>
  <c r="B14" i="12"/>
  <c r="A14" i="12"/>
  <c r="I13" i="12"/>
  <c r="K13" i="12" s="1"/>
  <c r="H13" i="12"/>
  <c r="J13" i="12" s="1"/>
  <c r="L13" i="12" s="1"/>
  <c r="N13" i="12" s="1"/>
  <c r="M13" i="12" s="1"/>
  <c r="P13" i="12" s="1"/>
  <c r="G13" i="12"/>
  <c r="F13" i="12"/>
  <c r="E13" i="12"/>
  <c r="D13" i="12"/>
  <c r="C13" i="12"/>
  <c r="B13" i="12"/>
  <c r="A13" i="12"/>
  <c r="I12" i="12"/>
  <c r="K12" i="12" s="1"/>
  <c r="H12" i="12"/>
  <c r="J12" i="12" s="1"/>
  <c r="L12" i="12" s="1"/>
  <c r="N12" i="12" s="1"/>
  <c r="M12" i="12" s="1"/>
  <c r="P12" i="12" s="1"/>
  <c r="G12" i="12"/>
  <c r="F12" i="12"/>
  <c r="E12" i="12"/>
  <c r="D12" i="12"/>
  <c r="C12" i="12"/>
  <c r="B12" i="12"/>
  <c r="A12" i="12"/>
  <c r="I11" i="12"/>
  <c r="K11" i="12" s="1"/>
  <c r="H11" i="12"/>
  <c r="J11" i="12" s="1"/>
  <c r="L11" i="12" s="1"/>
  <c r="N11" i="12" s="1"/>
  <c r="M11" i="12" s="1"/>
  <c r="P11" i="12" s="1"/>
  <c r="G11" i="12"/>
  <c r="F11" i="12"/>
  <c r="E11" i="12"/>
  <c r="D11" i="12"/>
  <c r="C11" i="12"/>
  <c r="B11" i="12"/>
  <c r="A11" i="12"/>
  <c r="I10" i="12"/>
  <c r="K10" i="12" s="1"/>
  <c r="H10" i="12"/>
  <c r="J10" i="12" s="1"/>
  <c r="L10" i="12" s="1"/>
  <c r="N10" i="12" s="1"/>
  <c r="M10" i="12" s="1"/>
  <c r="P10" i="12" s="1"/>
  <c r="G10" i="12"/>
  <c r="F10" i="12"/>
  <c r="E10" i="12"/>
  <c r="D10" i="12"/>
  <c r="C10" i="12"/>
  <c r="B10" i="12"/>
  <c r="A10" i="12"/>
  <c r="L9" i="12"/>
  <c r="N9" i="12" s="1"/>
  <c r="M9" i="12" s="1"/>
  <c r="P9" i="12" s="1"/>
  <c r="K9" i="12"/>
  <c r="J9" i="12"/>
  <c r="I9" i="12"/>
  <c r="H9" i="12"/>
  <c r="G9" i="12"/>
  <c r="F9" i="12"/>
  <c r="E9" i="12"/>
  <c r="D9" i="12"/>
  <c r="C9" i="12"/>
  <c r="B9" i="12"/>
  <c r="A9" i="12"/>
  <c r="B5" i="12"/>
  <c r="B4" i="12"/>
  <c r="I2" i="12"/>
  <c r="G2" i="12"/>
  <c r="F2" i="12"/>
  <c r="D2" i="12"/>
  <c r="C2" i="12"/>
  <c r="G1" i="12"/>
  <c r="F1" i="12"/>
  <c r="D1" i="12"/>
  <c r="C1" i="12"/>
  <c r="B1" i="12"/>
  <c r="L15" i="12" l="1"/>
  <c r="N15" i="12" s="1"/>
  <c r="M15" i="12" s="1"/>
  <c r="P15" i="12" s="1"/>
  <c r="I28" i="11" l="1"/>
  <c r="K28" i="11" s="1"/>
  <c r="H28" i="11"/>
  <c r="J28" i="11" s="1"/>
  <c r="L28" i="11" s="1"/>
  <c r="N28" i="11" s="1"/>
  <c r="M28" i="11" s="1"/>
  <c r="P28" i="11" s="1"/>
  <c r="G28" i="11"/>
  <c r="F28" i="11"/>
  <c r="E28" i="11"/>
  <c r="D28" i="11"/>
  <c r="C28" i="11"/>
  <c r="B28" i="11"/>
  <c r="A28" i="11"/>
  <c r="I27" i="11"/>
  <c r="K27" i="11" s="1"/>
  <c r="H27" i="11"/>
  <c r="J27" i="11" s="1"/>
  <c r="L27" i="11" s="1"/>
  <c r="N27" i="11" s="1"/>
  <c r="M27" i="11" s="1"/>
  <c r="P27" i="11" s="1"/>
  <c r="G27" i="11"/>
  <c r="F27" i="11"/>
  <c r="E27" i="11"/>
  <c r="D27" i="11"/>
  <c r="C27" i="11"/>
  <c r="B27" i="11"/>
  <c r="A27" i="11"/>
  <c r="I26" i="11"/>
  <c r="K26" i="11" s="1"/>
  <c r="H26" i="11"/>
  <c r="J26" i="11" s="1"/>
  <c r="L26" i="11" s="1"/>
  <c r="N26" i="11" s="1"/>
  <c r="M26" i="11" s="1"/>
  <c r="P26" i="11" s="1"/>
  <c r="G26" i="11"/>
  <c r="F26" i="11"/>
  <c r="E26" i="11"/>
  <c r="D26" i="11"/>
  <c r="C26" i="11"/>
  <c r="B26" i="11"/>
  <c r="A26" i="11"/>
  <c r="I25" i="11"/>
  <c r="K25" i="11" s="1"/>
  <c r="H25" i="11"/>
  <c r="J25" i="11" s="1"/>
  <c r="L25" i="11" s="1"/>
  <c r="N25" i="11" s="1"/>
  <c r="M25" i="11" s="1"/>
  <c r="P25" i="11" s="1"/>
  <c r="G25" i="11"/>
  <c r="F25" i="11"/>
  <c r="E25" i="11"/>
  <c r="D25" i="11"/>
  <c r="C25" i="11"/>
  <c r="B25" i="11"/>
  <c r="A25" i="11"/>
  <c r="I24" i="11"/>
  <c r="K24" i="11" s="1"/>
  <c r="H24" i="11"/>
  <c r="J24" i="11" s="1"/>
  <c r="L24" i="11" s="1"/>
  <c r="N24" i="11" s="1"/>
  <c r="M24" i="11" s="1"/>
  <c r="P24" i="11" s="1"/>
  <c r="G24" i="11"/>
  <c r="F24" i="11"/>
  <c r="E24" i="11"/>
  <c r="D24" i="11"/>
  <c r="C24" i="11"/>
  <c r="B24" i="11"/>
  <c r="A24" i="11"/>
  <c r="I23" i="11"/>
  <c r="K23" i="11" s="1"/>
  <c r="H23" i="11"/>
  <c r="J23" i="11" s="1"/>
  <c r="L23" i="11" s="1"/>
  <c r="N23" i="11" s="1"/>
  <c r="M23" i="11" s="1"/>
  <c r="P23" i="11" s="1"/>
  <c r="G23" i="11"/>
  <c r="F23" i="11"/>
  <c r="E23" i="11"/>
  <c r="D23" i="11"/>
  <c r="C23" i="11"/>
  <c r="B23" i="11"/>
  <c r="A23" i="11"/>
  <c r="I22" i="11"/>
  <c r="K22" i="11" s="1"/>
  <c r="H22" i="11"/>
  <c r="J22" i="11" s="1"/>
  <c r="L22" i="11" s="1"/>
  <c r="N22" i="11" s="1"/>
  <c r="M22" i="11" s="1"/>
  <c r="P22" i="11" s="1"/>
  <c r="G22" i="11"/>
  <c r="F22" i="11"/>
  <c r="E22" i="11"/>
  <c r="D22" i="11"/>
  <c r="C22" i="11"/>
  <c r="B22" i="11"/>
  <c r="A22" i="11"/>
  <c r="I21" i="11"/>
  <c r="K21" i="11" s="1"/>
  <c r="H21" i="11"/>
  <c r="J21" i="11" s="1"/>
  <c r="L21" i="11" s="1"/>
  <c r="N21" i="11" s="1"/>
  <c r="M21" i="11" s="1"/>
  <c r="P21" i="11" s="1"/>
  <c r="G21" i="11"/>
  <c r="F21" i="11"/>
  <c r="E21" i="11"/>
  <c r="D21" i="11"/>
  <c r="C21" i="11"/>
  <c r="B21" i="11"/>
  <c r="A21" i="11"/>
  <c r="I20" i="11"/>
  <c r="K20" i="11" s="1"/>
  <c r="H20" i="11"/>
  <c r="J20" i="11" s="1"/>
  <c r="L20" i="11" s="1"/>
  <c r="N20" i="11" s="1"/>
  <c r="M20" i="11" s="1"/>
  <c r="P20" i="11" s="1"/>
  <c r="G20" i="11"/>
  <c r="F20" i="11"/>
  <c r="E20" i="11"/>
  <c r="D20" i="11"/>
  <c r="C20" i="11"/>
  <c r="B20" i="11"/>
  <c r="A20" i="11"/>
  <c r="I19" i="11"/>
  <c r="K19" i="11" s="1"/>
  <c r="H19" i="11"/>
  <c r="J19" i="11" s="1"/>
  <c r="L19" i="11" s="1"/>
  <c r="N19" i="11" s="1"/>
  <c r="M19" i="11" s="1"/>
  <c r="P19" i="11" s="1"/>
  <c r="G19" i="11"/>
  <c r="F19" i="11"/>
  <c r="E19" i="11"/>
  <c r="D19" i="11"/>
  <c r="C19" i="11"/>
  <c r="B19" i="11"/>
  <c r="A19" i="11"/>
  <c r="I18" i="11"/>
  <c r="K18" i="11" s="1"/>
  <c r="H18" i="11"/>
  <c r="J18" i="11" s="1"/>
  <c r="L18" i="11" s="1"/>
  <c r="N18" i="11" s="1"/>
  <c r="M18" i="11" s="1"/>
  <c r="P18" i="11" s="1"/>
  <c r="G18" i="11"/>
  <c r="F18" i="11"/>
  <c r="E18" i="11"/>
  <c r="D18" i="11"/>
  <c r="C18" i="11"/>
  <c r="B18" i="11"/>
  <c r="A18" i="11"/>
  <c r="I17" i="11"/>
  <c r="K17" i="11" s="1"/>
  <c r="H17" i="11"/>
  <c r="J17" i="11" s="1"/>
  <c r="L17" i="11" s="1"/>
  <c r="N17" i="11" s="1"/>
  <c r="M17" i="11" s="1"/>
  <c r="P17" i="11" s="1"/>
  <c r="G17" i="11"/>
  <c r="F17" i="11"/>
  <c r="E17" i="11"/>
  <c r="D17" i="11"/>
  <c r="C17" i="11"/>
  <c r="B17" i="11"/>
  <c r="A17" i="11"/>
  <c r="I16" i="11"/>
  <c r="K16" i="11" s="1"/>
  <c r="H16" i="11"/>
  <c r="J16" i="11" s="1"/>
  <c r="L16" i="11" s="1"/>
  <c r="N16" i="11" s="1"/>
  <c r="M16" i="11" s="1"/>
  <c r="P16" i="11" s="1"/>
  <c r="G16" i="11"/>
  <c r="F16" i="11"/>
  <c r="E16" i="11"/>
  <c r="D16" i="11"/>
  <c r="C16" i="11"/>
  <c r="B16" i="11"/>
  <c r="A16" i="11"/>
  <c r="I15" i="11"/>
  <c r="K15" i="11" s="1"/>
  <c r="H15" i="11"/>
  <c r="J15" i="11" s="1"/>
  <c r="L15" i="11" s="1"/>
  <c r="N15" i="11" s="1"/>
  <c r="M15" i="11" s="1"/>
  <c r="P15" i="11" s="1"/>
  <c r="G15" i="11"/>
  <c r="F15" i="11"/>
  <c r="E15" i="11"/>
  <c r="D15" i="11"/>
  <c r="C15" i="11"/>
  <c r="B15" i="11"/>
  <c r="A15" i="11"/>
  <c r="I14" i="11"/>
  <c r="K14" i="11" s="1"/>
  <c r="H14" i="11"/>
  <c r="J14" i="11" s="1"/>
  <c r="L14" i="11" s="1"/>
  <c r="N14" i="11" s="1"/>
  <c r="M14" i="11" s="1"/>
  <c r="P14" i="11" s="1"/>
  <c r="G14" i="11"/>
  <c r="F14" i="11"/>
  <c r="E14" i="11"/>
  <c r="D14" i="11"/>
  <c r="C14" i="11"/>
  <c r="B14" i="11"/>
  <c r="A14" i="11"/>
  <c r="I13" i="11"/>
  <c r="K13" i="11" s="1"/>
  <c r="H13" i="11"/>
  <c r="J13" i="11" s="1"/>
  <c r="L13" i="11" s="1"/>
  <c r="N13" i="11" s="1"/>
  <c r="M13" i="11" s="1"/>
  <c r="P13" i="11" s="1"/>
  <c r="G13" i="11"/>
  <c r="F13" i="11"/>
  <c r="E13" i="11"/>
  <c r="D13" i="11"/>
  <c r="C13" i="11"/>
  <c r="B13" i="11"/>
  <c r="A13" i="11"/>
  <c r="I12" i="11"/>
  <c r="K12" i="11" s="1"/>
  <c r="H12" i="11"/>
  <c r="J12" i="11" s="1"/>
  <c r="L12" i="11" s="1"/>
  <c r="N12" i="11" s="1"/>
  <c r="M12" i="11" s="1"/>
  <c r="P12" i="11" s="1"/>
  <c r="G12" i="11"/>
  <c r="F12" i="11"/>
  <c r="E12" i="11"/>
  <c r="D12" i="11"/>
  <c r="C12" i="11"/>
  <c r="B12" i="11"/>
  <c r="A12" i="11"/>
  <c r="I11" i="11"/>
  <c r="K11" i="11" s="1"/>
  <c r="H11" i="11"/>
  <c r="J11" i="11" s="1"/>
  <c r="L11" i="11" s="1"/>
  <c r="N11" i="11" s="1"/>
  <c r="M11" i="11" s="1"/>
  <c r="P11" i="11" s="1"/>
  <c r="G11" i="11"/>
  <c r="F11" i="11"/>
  <c r="E11" i="11"/>
  <c r="D11" i="11"/>
  <c r="C11" i="11"/>
  <c r="B11" i="11"/>
  <c r="A11" i="11"/>
  <c r="I10" i="11"/>
  <c r="K10" i="11" s="1"/>
  <c r="H10" i="11"/>
  <c r="J10" i="11" s="1"/>
  <c r="G10" i="11"/>
  <c r="F10" i="11"/>
  <c r="E10" i="11"/>
  <c r="D10" i="11"/>
  <c r="C10" i="11"/>
  <c r="B10" i="11"/>
  <c r="A10" i="11"/>
  <c r="L9" i="11"/>
  <c r="N9" i="11" s="1"/>
  <c r="M9" i="11" s="1"/>
  <c r="P9" i="11" s="1"/>
  <c r="K9" i="11"/>
  <c r="J9" i="11"/>
  <c r="I9" i="11"/>
  <c r="H9" i="11"/>
  <c r="G9" i="11"/>
  <c r="F9" i="11"/>
  <c r="E9" i="11"/>
  <c r="D9" i="11"/>
  <c r="C9" i="11"/>
  <c r="B9" i="11"/>
  <c r="A9" i="11"/>
  <c r="B5" i="11"/>
  <c r="B4" i="11"/>
  <c r="I2" i="11"/>
  <c r="G2" i="11"/>
  <c r="F2" i="11"/>
  <c r="D2" i="11"/>
  <c r="C2" i="11"/>
  <c r="G1" i="11"/>
  <c r="F1" i="11"/>
  <c r="D1" i="11"/>
  <c r="C1" i="11"/>
  <c r="B1" i="11"/>
  <c r="L10" i="11" l="1"/>
  <c r="N10" i="11" s="1"/>
  <c r="M10" i="11" s="1"/>
  <c r="P10" i="11" s="1"/>
  <c r="I28" i="10"/>
  <c r="K28" i="10" s="1"/>
  <c r="H28" i="10"/>
  <c r="J28" i="10" s="1"/>
  <c r="L28" i="10" s="1"/>
  <c r="N28" i="10" s="1"/>
  <c r="M28" i="10" s="1"/>
  <c r="P28" i="10" s="1"/>
  <c r="G28" i="10"/>
  <c r="F28" i="10"/>
  <c r="E28" i="10"/>
  <c r="D28" i="10"/>
  <c r="C28" i="10"/>
  <c r="B28" i="10"/>
  <c r="A28" i="10"/>
  <c r="I27" i="10"/>
  <c r="K27" i="10" s="1"/>
  <c r="H27" i="10"/>
  <c r="J27" i="10" s="1"/>
  <c r="L27" i="10" s="1"/>
  <c r="N27" i="10" s="1"/>
  <c r="M27" i="10" s="1"/>
  <c r="P27" i="10" s="1"/>
  <c r="G27" i="10"/>
  <c r="F27" i="10"/>
  <c r="E27" i="10"/>
  <c r="D27" i="10"/>
  <c r="C27" i="10"/>
  <c r="B27" i="10"/>
  <c r="A27" i="10"/>
  <c r="I26" i="10"/>
  <c r="K26" i="10" s="1"/>
  <c r="H26" i="10"/>
  <c r="J26" i="10" s="1"/>
  <c r="L26" i="10" s="1"/>
  <c r="N26" i="10" s="1"/>
  <c r="M26" i="10" s="1"/>
  <c r="P26" i="10" s="1"/>
  <c r="G26" i="10"/>
  <c r="F26" i="10"/>
  <c r="E26" i="10"/>
  <c r="D26" i="10"/>
  <c r="C26" i="10"/>
  <c r="B26" i="10"/>
  <c r="A26" i="10"/>
  <c r="I25" i="10"/>
  <c r="K25" i="10" s="1"/>
  <c r="H25" i="10"/>
  <c r="J25" i="10" s="1"/>
  <c r="L25" i="10" s="1"/>
  <c r="N25" i="10" s="1"/>
  <c r="M25" i="10" s="1"/>
  <c r="P25" i="10" s="1"/>
  <c r="G25" i="10"/>
  <c r="F25" i="10"/>
  <c r="E25" i="10"/>
  <c r="D25" i="10"/>
  <c r="C25" i="10"/>
  <c r="B25" i="10"/>
  <c r="A25" i="10"/>
  <c r="I24" i="10"/>
  <c r="K24" i="10" s="1"/>
  <c r="H24" i="10"/>
  <c r="J24" i="10" s="1"/>
  <c r="L24" i="10" s="1"/>
  <c r="N24" i="10" s="1"/>
  <c r="M24" i="10" s="1"/>
  <c r="P24" i="10" s="1"/>
  <c r="G24" i="10"/>
  <c r="F24" i="10"/>
  <c r="E24" i="10"/>
  <c r="D24" i="10"/>
  <c r="C24" i="10"/>
  <c r="B24" i="10"/>
  <c r="A24" i="10"/>
  <c r="I23" i="10"/>
  <c r="K23" i="10" s="1"/>
  <c r="H23" i="10"/>
  <c r="J23" i="10" s="1"/>
  <c r="L23" i="10" s="1"/>
  <c r="N23" i="10" s="1"/>
  <c r="M23" i="10" s="1"/>
  <c r="P23" i="10" s="1"/>
  <c r="G23" i="10"/>
  <c r="F23" i="10"/>
  <c r="E23" i="10"/>
  <c r="D23" i="10"/>
  <c r="C23" i="10"/>
  <c r="B23" i="10"/>
  <c r="A23" i="10"/>
  <c r="I22" i="10"/>
  <c r="K22" i="10" s="1"/>
  <c r="H22" i="10"/>
  <c r="J22" i="10" s="1"/>
  <c r="L22" i="10" s="1"/>
  <c r="N22" i="10" s="1"/>
  <c r="M22" i="10" s="1"/>
  <c r="P22" i="10" s="1"/>
  <c r="G22" i="10"/>
  <c r="F22" i="10"/>
  <c r="E22" i="10"/>
  <c r="D22" i="10"/>
  <c r="C22" i="10"/>
  <c r="B22" i="10"/>
  <c r="A22" i="10"/>
  <c r="I21" i="10"/>
  <c r="K21" i="10" s="1"/>
  <c r="H21" i="10"/>
  <c r="J21" i="10" s="1"/>
  <c r="L21" i="10" s="1"/>
  <c r="N21" i="10" s="1"/>
  <c r="M21" i="10" s="1"/>
  <c r="P21" i="10" s="1"/>
  <c r="G21" i="10"/>
  <c r="F21" i="10"/>
  <c r="E21" i="10"/>
  <c r="D21" i="10"/>
  <c r="C21" i="10"/>
  <c r="B21" i="10"/>
  <c r="A21" i="10"/>
  <c r="I20" i="10"/>
  <c r="K20" i="10" s="1"/>
  <c r="H20" i="10"/>
  <c r="J20" i="10" s="1"/>
  <c r="L20" i="10" s="1"/>
  <c r="N20" i="10" s="1"/>
  <c r="M20" i="10" s="1"/>
  <c r="P20" i="10" s="1"/>
  <c r="G20" i="10"/>
  <c r="F20" i="10"/>
  <c r="E20" i="10"/>
  <c r="D20" i="10"/>
  <c r="C20" i="10"/>
  <c r="B20" i="10"/>
  <c r="A20" i="10"/>
  <c r="I19" i="10"/>
  <c r="K19" i="10" s="1"/>
  <c r="H19" i="10"/>
  <c r="J19" i="10" s="1"/>
  <c r="L19" i="10" s="1"/>
  <c r="N19" i="10" s="1"/>
  <c r="M19" i="10" s="1"/>
  <c r="P19" i="10" s="1"/>
  <c r="G19" i="10"/>
  <c r="F19" i="10"/>
  <c r="E19" i="10"/>
  <c r="D19" i="10"/>
  <c r="C19" i="10"/>
  <c r="B19" i="10"/>
  <c r="A19" i="10"/>
  <c r="I18" i="10"/>
  <c r="K18" i="10" s="1"/>
  <c r="H18" i="10"/>
  <c r="J18" i="10" s="1"/>
  <c r="L18" i="10" s="1"/>
  <c r="N18" i="10" s="1"/>
  <c r="M18" i="10" s="1"/>
  <c r="P18" i="10" s="1"/>
  <c r="G18" i="10"/>
  <c r="F18" i="10"/>
  <c r="E18" i="10"/>
  <c r="D18" i="10"/>
  <c r="C18" i="10"/>
  <c r="B18" i="10"/>
  <c r="A18" i="10"/>
  <c r="I17" i="10"/>
  <c r="K17" i="10" s="1"/>
  <c r="H17" i="10"/>
  <c r="J17" i="10" s="1"/>
  <c r="L17" i="10" s="1"/>
  <c r="N17" i="10" s="1"/>
  <c r="M17" i="10" s="1"/>
  <c r="P17" i="10" s="1"/>
  <c r="G17" i="10"/>
  <c r="F17" i="10"/>
  <c r="E17" i="10"/>
  <c r="D17" i="10"/>
  <c r="C17" i="10"/>
  <c r="B17" i="10"/>
  <c r="A17" i="10"/>
  <c r="I16" i="10"/>
  <c r="K16" i="10" s="1"/>
  <c r="H16" i="10"/>
  <c r="J16" i="10" s="1"/>
  <c r="L16" i="10" s="1"/>
  <c r="N16" i="10" s="1"/>
  <c r="M16" i="10" s="1"/>
  <c r="P16" i="10" s="1"/>
  <c r="G16" i="10"/>
  <c r="F16" i="10"/>
  <c r="E16" i="10"/>
  <c r="D16" i="10"/>
  <c r="C16" i="10"/>
  <c r="B16" i="10"/>
  <c r="A16" i="10"/>
  <c r="I15" i="10"/>
  <c r="K15" i="10" s="1"/>
  <c r="H15" i="10"/>
  <c r="J15" i="10" s="1"/>
  <c r="L15" i="10" s="1"/>
  <c r="N15" i="10" s="1"/>
  <c r="M15" i="10" s="1"/>
  <c r="P15" i="10" s="1"/>
  <c r="G15" i="10"/>
  <c r="F15" i="10"/>
  <c r="E15" i="10"/>
  <c r="D15" i="10"/>
  <c r="C15" i="10"/>
  <c r="B15" i="10"/>
  <c r="A15" i="10"/>
  <c r="I14" i="10"/>
  <c r="K14" i="10" s="1"/>
  <c r="H14" i="10"/>
  <c r="J14" i="10" s="1"/>
  <c r="L14" i="10" s="1"/>
  <c r="N14" i="10" s="1"/>
  <c r="M14" i="10" s="1"/>
  <c r="P14" i="10" s="1"/>
  <c r="G14" i="10"/>
  <c r="F14" i="10"/>
  <c r="E14" i="10"/>
  <c r="D14" i="10"/>
  <c r="C14" i="10"/>
  <c r="B14" i="10"/>
  <c r="A14" i="10"/>
  <c r="I13" i="10"/>
  <c r="K13" i="10" s="1"/>
  <c r="H13" i="10"/>
  <c r="J13" i="10" s="1"/>
  <c r="L13" i="10" s="1"/>
  <c r="N13" i="10" s="1"/>
  <c r="M13" i="10" s="1"/>
  <c r="P13" i="10" s="1"/>
  <c r="G13" i="10"/>
  <c r="F13" i="10"/>
  <c r="E13" i="10"/>
  <c r="D13" i="10"/>
  <c r="C13" i="10"/>
  <c r="B13" i="10"/>
  <c r="A13" i="10"/>
  <c r="I12" i="10"/>
  <c r="K12" i="10" s="1"/>
  <c r="H12" i="10"/>
  <c r="J12" i="10" s="1"/>
  <c r="L12" i="10" s="1"/>
  <c r="N12" i="10" s="1"/>
  <c r="M12" i="10" s="1"/>
  <c r="P12" i="10" s="1"/>
  <c r="G12" i="10"/>
  <c r="F12" i="10"/>
  <c r="E12" i="10"/>
  <c r="D12" i="10"/>
  <c r="C12" i="10"/>
  <c r="B12" i="10"/>
  <c r="A12" i="10"/>
  <c r="I11" i="10"/>
  <c r="K11" i="10" s="1"/>
  <c r="H11" i="10"/>
  <c r="J11" i="10" s="1"/>
  <c r="L11" i="10" s="1"/>
  <c r="N11" i="10" s="1"/>
  <c r="M11" i="10" s="1"/>
  <c r="P11" i="10" s="1"/>
  <c r="G11" i="10"/>
  <c r="F11" i="10"/>
  <c r="E11" i="10"/>
  <c r="D11" i="10"/>
  <c r="C11" i="10"/>
  <c r="B11" i="10"/>
  <c r="A11" i="10"/>
  <c r="I10" i="10"/>
  <c r="K10" i="10" s="1"/>
  <c r="H10" i="10"/>
  <c r="J10" i="10" s="1"/>
  <c r="L10" i="10" s="1"/>
  <c r="N10" i="10" s="1"/>
  <c r="M10" i="10" s="1"/>
  <c r="P10" i="10" s="1"/>
  <c r="G10" i="10"/>
  <c r="F10" i="10"/>
  <c r="E10" i="10"/>
  <c r="D10" i="10"/>
  <c r="C10" i="10"/>
  <c r="B10" i="10"/>
  <c r="A10" i="10"/>
  <c r="L9" i="10"/>
  <c r="N9" i="10" s="1"/>
  <c r="M9" i="10" s="1"/>
  <c r="P9" i="10" s="1"/>
  <c r="K9" i="10"/>
  <c r="J9" i="10"/>
  <c r="I9" i="10"/>
  <c r="H9" i="10"/>
  <c r="G9" i="10"/>
  <c r="F9" i="10"/>
  <c r="E9" i="10"/>
  <c r="D9" i="10"/>
  <c r="C9" i="10"/>
  <c r="B9" i="10"/>
  <c r="A9" i="10"/>
  <c r="B5" i="10"/>
  <c r="B4" i="10"/>
  <c r="I2" i="10"/>
  <c r="G2" i="10"/>
  <c r="F2" i="10"/>
  <c r="D2" i="10"/>
  <c r="C2" i="10"/>
  <c r="G1" i="10"/>
  <c r="F1" i="10"/>
  <c r="D1" i="10"/>
  <c r="C1" i="10"/>
  <c r="B1" i="10"/>
  <c r="I28" i="9" l="1"/>
  <c r="K28" i="9" s="1"/>
  <c r="H28" i="9"/>
  <c r="J28" i="9" s="1"/>
  <c r="L28" i="9" s="1"/>
  <c r="N28" i="9" s="1"/>
  <c r="M28" i="9" s="1"/>
  <c r="P28" i="9" s="1"/>
  <c r="G28" i="9"/>
  <c r="F28" i="9"/>
  <c r="E28" i="9"/>
  <c r="D28" i="9"/>
  <c r="C28" i="9"/>
  <c r="B28" i="9"/>
  <c r="A28" i="9"/>
  <c r="I27" i="9"/>
  <c r="K27" i="9" s="1"/>
  <c r="H27" i="9"/>
  <c r="J27" i="9" s="1"/>
  <c r="L27" i="9" s="1"/>
  <c r="N27" i="9" s="1"/>
  <c r="M27" i="9" s="1"/>
  <c r="P27" i="9" s="1"/>
  <c r="G27" i="9"/>
  <c r="F27" i="9"/>
  <c r="E27" i="9"/>
  <c r="D27" i="9"/>
  <c r="C27" i="9"/>
  <c r="B27" i="9"/>
  <c r="A27" i="9"/>
  <c r="I26" i="9"/>
  <c r="K26" i="9" s="1"/>
  <c r="H26" i="9"/>
  <c r="J26" i="9" s="1"/>
  <c r="L26" i="9" s="1"/>
  <c r="N26" i="9" s="1"/>
  <c r="M26" i="9" s="1"/>
  <c r="P26" i="9" s="1"/>
  <c r="G26" i="9"/>
  <c r="F26" i="9"/>
  <c r="E26" i="9"/>
  <c r="D26" i="9"/>
  <c r="C26" i="9"/>
  <c r="B26" i="9"/>
  <c r="A26" i="9"/>
  <c r="I25" i="9"/>
  <c r="K25" i="9" s="1"/>
  <c r="H25" i="9"/>
  <c r="J25" i="9" s="1"/>
  <c r="L25" i="9" s="1"/>
  <c r="N25" i="9" s="1"/>
  <c r="M25" i="9" s="1"/>
  <c r="P25" i="9" s="1"/>
  <c r="G25" i="9"/>
  <c r="F25" i="9"/>
  <c r="E25" i="9"/>
  <c r="D25" i="9"/>
  <c r="C25" i="9"/>
  <c r="B25" i="9"/>
  <c r="A25" i="9"/>
  <c r="I24" i="9"/>
  <c r="K24" i="9" s="1"/>
  <c r="H24" i="9"/>
  <c r="J24" i="9" s="1"/>
  <c r="L24" i="9" s="1"/>
  <c r="N24" i="9" s="1"/>
  <c r="M24" i="9" s="1"/>
  <c r="P24" i="9" s="1"/>
  <c r="G24" i="9"/>
  <c r="F24" i="9"/>
  <c r="E24" i="9"/>
  <c r="D24" i="9"/>
  <c r="C24" i="9"/>
  <c r="B24" i="9"/>
  <c r="A24" i="9"/>
  <c r="I23" i="9"/>
  <c r="K23" i="9" s="1"/>
  <c r="H23" i="9"/>
  <c r="J23" i="9" s="1"/>
  <c r="L23" i="9" s="1"/>
  <c r="N23" i="9" s="1"/>
  <c r="M23" i="9" s="1"/>
  <c r="P23" i="9" s="1"/>
  <c r="G23" i="9"/>
  <c r="F23" i="9"/>
  <c r="E23" i="9"/>
  <c r="D23" i="9"/>
  <c r="C23" i="9"/>
  <c r="B23" i="9"/>
  <c r="A23" i="9"/>
  <c r="I22" i="9"/>
  <c r="K22" i="9" s="1"/>
  <c r="H22" i="9"/>
  <c r="J22" i="9" s="1"/>
  <c r="L22" i="9" s="1"/>
  <c r="N22" i="9" s="1"/>
  <c r="M22" i="9" s="1"/>
  <c r="P22" i="9" s="1"/>
  <c r="G22" i="9"/>
  <c r="F22" i="9"/>
  <c r="E22" i="9"/>
  <c r="D22" i="9"/>
  <c r="C22" i="9"/>
  <c r="B22" i="9"/>
  <c r="A22" i="9"/>
  <c r="I21" i="9"/>
  <c r="K21" i="9" s="1"/>
  <c r="H21" i="9"/>
  <c r="J21" i="9" s="1"/>
  <c r="L21" i="9" s="1"/>
  <c r="N21" i="9" s="1"/>
  <c r="M21" i="9" s="1"/>
  <c r="P21" i="9" s="1"/>
  <c r="G21" i="9"/>
  <c r="F21" i="9"/>
  <c r="E21" i="9"/>
  <c r="D21" i="9"/>
  <c r="C21" i="9"/>
  <c r="B21" i="9"/>
  <c r="A21" i="9"/>
  <c r="I20" i="9"/>
  <c r="K20" i="9" s="1"/>
  <c r="H20" i="9"/>
  <c r="J20" i="9" s="1"/>
  <c r="L20" i="9" s="1"/>
  <c r="N20" i="9" s="1"/>
  <c r="M20" i="9" s="1"/>
  <c r="P20" i="9" s="1"/>
  <c r="G20" i="9"/>
  <c r="F20" i="9"/>
  <c r="E20" i="9"/>
  <c r="D20" i="9"/>
  <c r="C20" i="9"/>
  <c r="B20" i="9"/>
  <c r="A20" i="9"/>
  <c r="I19" i="9"/>
  <c r="K19" i="9" s="1"/>
  <c r="H19" i="9"/>
  <c r="J19" i="9" s="1"/>
  <c r="L19" i="9" s="1"/>
  <c r="N19" i="9" s="1"/>
  <c r="M19" i="9" s="1"/>
  <c r="P19" i="9" s="1"/>
  <c r="G19" i="9"/>
  <c r="F19" i="9"/>
  <c r="E19" i="9"/>
  <c r="D19" i="9"/>
  <c r="C19" i="9"/>
  <c r="B19" i="9"/>
  <c r="A19" i="9"/>
  <c r="I18" i="9"/>
  <c r="K18" i="9" s="1"/>
  <c r="H18" i="9"/>
  <c r="J18" i="9" s="1"/>
  <c r="L18" i="9" s="1"/>
  <c r="N18" i="9" s="1"/>
  <c r="M18" i="9" s="1"/>
  <c r="P18" i="9" s="1"/>
  <c r="G18" i="9"/>
  <c r="F18" i="9"/>
  <c r="E18" i="9"/>
  <c r="D18" i="9"/>
  <c r="C18" i="9"/>
  <c r="B18" i="9"/>
  <c r="A18" i="9"/>
  <c r="I17" i="9"/>
  <c r="K17" i="9" s="1"/>
  <c r="H17" i="9"/>
  <c r="J17" i="9" s="1"/>
  <c r="L17" i="9" s="1"/>
  <c r="N17" i="9" s="1"/>
  <c r="M17" i="9" s="1"/>
  <c r="P17" i="9" s="1"/>
  <c r="G17" i="9"/>
  <c r="F17" i="9"/>
  <c r="E17" i="9"/>
  <c r="D17" i="9"/>
  <c r="C17" i="9"/>
  <c r="B17" i="9"/>
  <c r="A17" i="9"/>
  <c r="I16" i="9"/>
  <c r="K16" i="9" s="1"/>
  <c r="H16" i="9"/>
  <c r="J16" i="9" s="1"/>
  <c r="L16" i="9" s="1"/>
  <c r="N16" i="9" s="1"/>
  <c r="M16" i="9" s="1"/>
  <c r="P16" i="9" s="1"/>
  <c r="G16" i="9"/>
  <c r="F16" i="9"/>
  <c r="E16" i="9"/>
  <c r="D16" i="9"/>
  <c r="C16" i="9"/>
  <c r="B16" i="9"/>
  <c r="A16" i="9"/>
  <c r="I15" i="9"/>
  <c r="K15" i="9" s="1"/>
  <c r="H15" i="9"/>
  <c r="J15" i="9" s="1"/>
  <c r="L15" i="9" s="1"/>
  <c r="N15" i="9" s="1"/>
  <c r="M15" i="9" s="1"/>
  <c r="P15" i="9" s="1"/>
  <c r="G15" i="9"/>
  <c r="F15" i="9"/>
  <c r="E15" i="9"/>
  <c r="D15" i="9"/>
  <c r="C15" i="9"/>
  <c r="B15" i="9"/>
  <c r="A15" i="9"/>
  <c r="I14" i="9"/>
  <c r="K14" i="9" s="1"/>
  <c r="H14" i="9"/>
  <c r="J14" i="9" s="1"/>
  <c r="L14" i="9" s="1"/>
  <c r="N14" i="9" s="1"/>
  <c r="M14" i="9" s="1"/>
  <c r="P14" i="9" s="1"/>
  <c r="G14" i="9"/>
  <c r="F14" i="9"/>
  <c r="E14" i="9"/>
  <c r="D14" i="9"/>
  <c r="C14" i="9"/>
  <c r="B14" i="9"/>
  <c r="A14" i="9"/>
  <c r="I13" i="9"/>
  <c r="K13" i="9" s="1"/>
  <c r="H13" i="9"/>
  <c r="J13" i="9" s="1"/>
  <c r="L13" i="9" s="1"/>
  <c r="N13" i="9" s="1"/>
  <c r="M13" i="9" s="1"/>
  <c r="P13" i="9" s="1"/>
  <c r="G13" i="9"/>
  <c r="F13" i="9"/>
  <c r="E13" i="9"/>
  <c r="D13" i="9"/>
  <c r="C13" i="9"/>
  <c r="B13" i="9"/>
  <c r="A13" i="9"/>
  <c r="I12" i="9"/>
  <c r="K12" i="9" s="1"/>
  <c r="H12" i="9"/>
  <c r="J12" i="9" s="1"/>
  <c r="G12" i="9"/>
  <c r="F12" i="9"/>
  <c r="E12" i="9"/>
  <c r="D12" i="9"/>
  <c r="C12" i="9"/>
  <c r="B12" i="9"/>
  <c r="A12" i="9"/>
  <c r="I11" i="9"/>
  <c r="K11" i="9" s="1"/>
  <c r="H11" i="9"/>
  <c r="J11" i="9" s="1"/>
  <c r="L11" i="9" s="1"/>
  <c r="N11" i="9" s="1"/>
  <c r="M11" i="9" s="1"/>
  <c r="P11" i="9" s="1"/>
  <c r="G11" i="9"/>
  <c r="F11" i="9"/>
  <c r="E11" i="9"/>
  <c r="D11" i="9"/>
  <c r="C11" i="9"/>
  <c r="B11" i="9"/>
  <c r="A11" i="9"/>
  <c r="I10" i="9"/>
  <c r="K10" i="9" s="1"/>
  <c r="H10" i="9"/>
  <c r="J10" i="9" s="1"/>
  <c r="L10" i="9" s="1"/>
  <c r="N10" i="9" s="1"/>
  <c r="M10" i="9" s="1"/>
  <c r="P10" i="9" s="1"/>
  <c r="G10" i="9"/>
  <c r="F10" i="9"/>
  <c r="E10" i="9"/>
  <c r="D10" i="9"/>
  <c r="C10" i="9"/>
  <c r="B10" i="9"/>
  <c r="A10" i="9"/>
  <c r="L9" i="9"/>
  <c r="N9" i="9" s="1"/>
  <c r="M9" i="9" s="1"/>
  <c r="P9" i="9" s="1"/>
  <c r="K9" i="9"/>
  <c r="J9" i="9"/>
  <c r="I9" i="9"/>
  <c r="H9" i="9"/>
  <c r="G9" i="9"/>
  <c r="F9" i="9"/>
  <c r="E9" i="9"/>
  <c r="D9" i="9"/>
  <c r="C9" i="9"/>
  <c r="B9" i="9"/>
  <c r="A9" i="9"/>
  <c r="B5" i="9"/>
  <c r="B4" i="9"/>
  <c r="I2" i="9"/>
  <c r="G2" i="9"/>
  <c r="F2" i="9"/>
  <c r="D2" i="9"/>
  <c r="C2" i="9"/>
  <c r="G1" i="9"/>
  <c r="F1" i="9"/>
  <c r="D1" i="9"/>
  <c r="C1" i="9"/>
  <c r="B1" i="9"/>
  <c r="L12" i="9" l="1"/>
  <c r="N12" i="9" s="1"/>
  <c r="M12" i="9" s="1"/>
  <c r="P12" i="9" s="1"/>
  <c r="B5" i="8"/>
  <c r="I28" i="8"/>
  <c r="K28" i="8" s="1"/>
  <c r="H28" i="8"/>
  <c r="J28" i="8" s="1"/>
  <c r="L28" i="8" s="1"/>
  <c r="N28" i="8" s="1"/>
  <c r="M28" i="8" s="1"/>
  <c r="P28" i="8" s="1"/>
  <c r="G28" i="8"/>
  <c r="F28" i="8"/>
  <c r="E28" i="8"/>
  <c r="D28" i="8"/>
  <c r="C28" i="8"/>
  <c r="B28" i="8"/>
  <c r="A28" i="8"/>
  <c r="I27" i="8"/>
  <c r="K27" i="8" s="1"/>
  <c r="H27" i="8"/>
  <c r="J27" i="8" s="1"/>
  <c r="L27" i="8" s="1"/>
  <c r="N27" i="8" s="1"/>
  <c r="M27" i="8" s="1"/>
  <c r="P27" i="8" s="1"/>
  <c r="G27" i="8"/>
  <c r="F27" i="8"/>
  <c r="E27" i="8"/>
  <c r="D27" i="8"/>
  <c r="C27" i="8"/>
  <c r="B27" i="8"/>
  <c r="A27" i="8"/>
  <c r="I26" i="8"/>
  <c r="K26" i="8" s="1"/>
  <c r="H26" i="8"/>
  <c r="J26" i="8" s="1"/>
  <c r="L26" i="8" s="1"/>
  <c r="N26" i="8" s="1"/>
  <c r="M26" i="8" s="1"/>
  <c r="P26" i="8" s="1"/>
  <c r="G26" i="8"/>
  <c r="F26" i="8"/>
  <c r="E26" i="8"/>
  <c r="D26" i="8"/>
  <c r="C26" i="8"/>
  <c r="B26" i="8"/>
  <c r="A26" i="8"/>
  <c r="I25" i="8"/>
  <c r="K25" i="8" s="1"/>
  <c r="H25" i="8"/>
  <c r="J25" i="8" s="1"/>
  <c r="L25" i="8" s="1"/>
  <c r="N25" i="8" s="1"/>
  <c r="M25" i="8" s="1"/>
  <c r="P25" i="8" s="1"/>
  <c r="G25" i="8"/>
  <c r="F25" i="8"/>
  <c r="E25" i="8"/>
  <c r="D25" i="8"/>
  <c r="C25" i="8"/>
  <c r="B25" i="8"/>
  <c r="A25" i="8"/>
  <c r="I24" i="8"/>
  <c r="K24" i="8" s="1"/>
  <c r="H24" i="8"/>
  <c r="J24" i="8" s="1"/>
  <c r="L24" i="8" s="1"/>
  <c r="N24" i="8" s="1"/>
  <c r="M24" i="8" s="1"/>
  <c r="P24" i="8" s="1"/>
  <c r="G24" i="8"/>
  <c r="F24" i="8"/>
  <c r="E24" i="8"/>
  <c r="D24" i="8"/>
  <c r="C24" i="8"/>
  <c r="B24" i="8"/>
  <c r="A24" i="8"/>
  <c r="I23" i="8"/>
  <c r="K23" i="8" s="1"/>
  <c r="H23" i="8"/>
  <c r="J23" i="8" s="1"/>
  <c r="L23" i="8" s="1"/>
  <c r="N23" i="8" s="1"/>
  <c r="M23" i="8" s="1"/>
  <c r="P23" i="8" s="1"/>
  <c r="G23" i="8"/>
  <c r="F23" i="8"/>
  <c r="E23" i="8"/>
  <c r="D23" i="8"/>
  <c r="C23" i="8"/>
  <c r="B23" i="8"/>
  <c r="A23" i="8"/>
  <c r="I22" i="8"/>
  <c r="K22" i="8" s="1"/>
  <c r="H22" i="8"/>
  <c r="J22" i="8" s="1"/>
  <c r="L22" i="8" s="1"/>
  <c r="N22" i="8" s="1"/>
  <c r="M22" i="8" s="1"/>
  <c r="P22" i="8" s="1"/>
  <c r="G22" i="8"/>
  <c r="F22" i="8"/>
  <c r="E22" i="8"/>
  <c r="D22" i="8"/>
  <c r="C22" i="8"/>
  <c r="B22" i="8"/>
  <c r="A22" i="8"/>
  <c r="I21" i="8"/>
  <c r="K21" i="8" s="1"/>
  <c r="H21" i="8"/>
  <c r="J21" i="8" s="1"/>
  <c r="L21" i="8" s="1"/>
  <c r="N21" i="8" s="1"/>
  <c r="M21" i="8" s="1"/>
  <c r="P21" i="8" s="1"/>
  <c r="G21" i="8"/>
  <c r="F21" i="8"/>
  <c r="E21" i="8"/>
  <c r="D21" i="8"/>
  <c r="C21" i="8"/>
  <c r="B21" i="8"/>
  <c r="A21" i="8"/>
  <c r="I20" i="8"/>
  <c r="K20" i="8" s="1"/>
  <c r="H20" i="8"/>
  <c r="J20" i="8" s="1"/>
  <c r="L20" i="8" s="1"/>
  <c r="N20" i="8" s="1"/>
  <c r="M20" i="8" s="1"/>
  <c r="P20" i="8" s="1"/>
  <c r="G20" i="8"/>
  <c r="F20" i="8"/>
  <c r="E20" i="8"/>
  <c r="D20" i="8"/>
  <c r="C20" i="8"/>
  <c r="B20" i="8"/>
  <c r="A20" i="8"/>
  <c r="I19" i="8"/>
  <c r="K19" i="8" s="1"/>
  <c r="H19" i="8"/>
  <c r="J19" i="8" s="1"/>
  <c r="G19" i="8"/>
  <c r="F19" i="8"/>
  <c r="E19" i="8"/>
  <c r="D19" i="8"/>
  <c r="C19" i="8"/>
  <c r="B19" i="8"/>
  <c r="A19" i="8"/>
  <c r="I18" i="8"/>
  <c r="K18" i="8" s="1"/>
  <c r="H18" i="8"/>
  <c r="J18" i="8" s="1"/>
  <c r="G18" i="8"/>
  <c r="F18" i="8"/>
  <c r="E18" i="8"/>
  <c r="D18" i="8"/>
  <c r="C18" i="8"/>
  <c r="B18" i="8"/>
  <c r="A18" i="8"/>
  <c r="I17" i="8"/>
  <c r="K17" i="8" s="1"/>
  <c r="H17" i="8"/>
  <c r="J17" i="8" s="1"/>
  <c r="G17" i="8"/>
  <c r="F17" i="8"/>
  <c r="E17" i="8"/>
  <c r="D17" i="8"/>
  <c r="C17" i="8"/>
  <c r="B17" i="8"/>
  <c r="A17" i="8"/>
  <c r="I16" i="8"/>
  <c r="K16" i="8" s="1"/>
  <c r="H16" i="8"/>
  <c r="J16" i="8" s="1"/>
  <c r="G16" i="8"/>
  <c r="F16" i="8"/>
  <c r="E16" i="8"/>
  <c r="D16" i="8"/>
  <c r="C16" i="8"/>
  <c r="B16" i="8"/>
  <c r="A16" i="8"/>
  <c r="I15" i="8"/>
  <c r="K15" i="8" s="1"/>
  <c r="H15" i="8"/>
  <c r="J15" i="8" s="1"/>
  <c r="G15" i="8"/>
  <c r="F15" i="8"/>
  <c r="E15" i="8"/>
  <c r="D15" i="8"/>
  <c r="C15" i="8"/>
  <c r="B15" i="8"/>
  <c r="A15" i="8"/>
  <c r="I14" i="8"/>
  <c r="K14" i="8" s="1"/>
  <c r="H14" i="8"/>
  <c r="J14" i="8" s="1"/>
  <c r="L14" i="8" s="1"/>
  <c r="N14" i="8" s="1"/>
  <c r="M14" i="8" s="1"/>
  <c r="P14" i="8" s="1"/>
  <c r="G14" i="8"/>
  <c r="F14" i="8"/>
  <c r="E14" i="8"/>
  <c r="D14" i="8"/>
  <c r="C14" i="8"/>
  <c r="B14" i="8"/>
  <c r="A14" i="8"/>
  <c r="I13" i="8"/>
  <c r="K13" i="8" s="1"/>
  <c r="H13" i="8"/>
  <c r="J13" i="8" s="1"/>
  <c r="G13" i="8"/>
  <c r="F13" i="8"/>
  <c r="E13" i="8"/>
  <c r="D13" i="8"/>
  <c r="C13" i="8"/>
  <c r="B13" i="8"/>
  <c r="A13" i="8"/>
  <c r="I12" i="8"/>
  <c r="K12" i="8" s="1"/>
  <c r="H12" i="8"/>
  <c r="J12" i="8" s="1"/>
  <c r="L12" i="8" s="1"/>
  <c r="N12" i="8" s="1"/>
  <c r="M12" i="8" s="1"/>
  <c r="P12" i="8" s="1"/>
  <c r="G12" i="8"/>
  <c r="F12" i="8"/>
  <c r="E12" i="8"/>
  <c r="D12" i="8"/>
  <c r="C12" i="8"/>
  <c r="B12" i="8"/>
  <c r="A12" i="8"/>
  <c r="I11" i="8"/>
  <c r="K11" i="8" s="1"/>
  <c r="H11" i="8"/>
  <c r="J11" i="8" s="1"/>
  <c r="L11" i="8" s="1"/>
  <c r="N11" i="8" s="1"/>
  <c r="M11" i="8" s="1"/>
  <c r="P11" i="8" s="1"/>
  <c r="G11" i="8"/>
  <c r="F11" i="8"/>
  <c r="E11" i="8"/>
  <c r="D11" i="8"/>
  <c r="C11" i="8"/>
  <c r="B11" i="8"/>
  <c r="A11" i="8"/>
  <c r="I10" i="8"/>
  <c r="K10" i="8" s="1"/>
  <c r="H10" i="8"/>
  <c r="J10" i="8" s="1"/>
  <c r="G10" i="8"/>
  <c r="F10" i="8"/>
  <c r="E10" i="8"/>
  <c r="D10" i="8"/>
  <c r="C10" i="8"/>
  <c r="B10" i="8"/>
  <c r="A10" i="8"/>
  <c r="L9" i="8"/>
  <c r="N9" i="8" s="1"/>
  <c r="M9" i="8" s="1"/>
  <c r="P9" i="8" s="1"/>
  <c r="K9" i="8"/>
  <c r="J9" i="8"/>
  <c r="I9" i="8"/>
  <c r="H9" i="8"/>
  <c r="G9" i="8"/>
  <c r="F9" i="8"/>
  <c r="E9" i="8"/>
  <c r="D9" i="8"/>
  <c r="C9" i="8"/>
  <c r="B9" i="8"/>
  <c r="A9" i="8"/>
  <c r="B4" i="8"/>
  <c r="I2" i="8"/>
  <c r="G2" i="8"/>
  <c r="F2" i="8"/>
  <c r="D2" i="8"/>
  <c r="C2" i="8"/>
  <c r="G1" i="8"/>
  <c r="F1" i="8"/>
  <c r="D1" i="8"/>
  <c r="C1" i="8"/>
  <c r="B1" i="8"/>
  <c r="L16" i="8" l="1"/>
  <c r="N16" i="8" s="1"/>
  <c r="M16" i="8" s="1"/>
  <c r="P16" i="8" s="1"/>
  <c r="L10" i="8"/>
  <c r="N10" i="8" s="1"/>
  <c r="M10" i="8" s="1"/>
  <c r="P10" i="8" s="1"/>
  <c r="L19" i="8"/>
  <c r="N19" i="8" s="1"/>
  <c r="M19" i="8" s="1"/>
  <c r="P19" i="8" s="1"/>
  <c r="L18" i="8"/>
  <c r="N18" i="8" s="1"/>
  <c r="M18" i="8" s="1"/>
  <c r="P18" i="8" s="1"/>
  <c r="L15" i="8"/>
  <c r="N15" i="8" s="1"/>
  <c r="M15" i="8" s="1"/>
  <c r="P15" i="8" s="1"/>
  <c r="L13" i="8"/>
  <c r="N13" i="8" s="1"/>
  <c r="M13" i="8" s="1"/>
  <c r="P13" i="8" s="1"/>
  <c r="L17" i="8"/>
  <c r="N17" i="8" s="1"/>
  <c r="M17" i="8" s="1"/>
  <c r="P17" i="8" s="1"/>
  <c r="B5" i="4" l="1"/>
  <c r="B5" i="6"/>
  <c r="I28" i="6"/>
  <c r="K28" i="6" s="1"/>
  <c r="H28" i="6"/>
  <c r="J28" i="6" s="1"/>
  <c r="L28" i="6" s="1"/>
  <c r="N28" i="6" s="1"/>
  <c r="M28" i="6" s="1"/>
  <c r="P28" i="6" s="1"/>
  <c r="G28" i="6"/>
  <c r="F28" i="6"/>
  <c r="E28" i="6"/>
  <c r="D28" i="6"/>
  <c r="C28" i="6"/>
  <c r="B28" i="6"/>
  <c r="A28" i="6"/>
  <c r="I27" i="6"/>
  <c r="K27" i="6" s="1"/>
  <c r="H27" i="6"/>
  <c r="J27" i="6" s="1"/>
  <c r="L27" i="6" s="1"/>
  <c r="N27" i="6" s="1"/>
  <c r="M27" i="6" s="1"/>
  <c r="P27" i="6" s="1"/>
  <c r="G27" i="6"/>
  <c r="F27" i="6"/>
  <c r="E27" i="6"/>
  <c r="D27" i="6"/>
  <c r="C27" i="6"/>
  <c r="B27" i="6"/>
  <c r="A27" i="6"/>
  <c r="I26" i="6"/>
  <c r="K26" i="6" s="1"/>
  <c r="H26" i="6"/>
  <c r="J26" i="6" s="1"/>
  <c r="L26" i="6" s="1"/>
  <c r="N26" i="6" s="1"/>
  <c r="M26" i="6" s="1"/>
  <c r="P26" i="6" s="1"/>
  <c r="G26" i="6"/>
  <c r="F26" i="6"/>
  <c r="E26" i="6"/>
  <c r="D26" i="6"/>
  <c r="C26" i="6"/>
  <c r="B26" i="6"/>
  <c r="A26" i="6"/>
  <c r="I25" i="6"/>
  <c r="K25" i="6" s="1"/>
  <c r="H25" i="6"/>
  <c r="J25" i="6" s="1"/>
  <c r="L25" i="6" s="1"/>
  <c r="N25" i="6" s="1"/>
  <c r="M25" i="6" s="1"/>
  <c r="P25" i="6" s="1"/>
  <c r="G25" i="6"/>
  <c r="F25" i="6"/>
  <c r="E25" i="6"/>
  <c r="D25" i="6"/>
  <c r="C25" i="6"/>
  <c r="B25" i="6"/>
  <c r="A25" i="6"/>
  <c r="I24" i="6"/>
  <c r="K24" i="6" s="1"/>
  <c r="H24" i="6"/>
  <c r="J24" i="6" s="1"/>
  <c r="L24" i="6" s="1"/>
  <c r="N24" i="6" s="1"/>
  <c r="M24" i="6" s="1"/>
  <c r="P24" i="6" s="1"/>
  <c r="G24" i="6"/>
  <c r="F24" i="6"/>
  <c r="E24" i="6"/>
  <c r="D24" i="6"/>
  <c r="C24" i="6"/>
  <c r="B24" i="6"/>
  <c r="A24" i="6"/>
  <c r="K23" i="6"/>
  <c r="I23" i="6"/>
  <c r="H23" i="6"/>
  <c r="J23" i="6" s="1"/>
  <c r="L23" i="6" s="1"/>
  <c r="N23" i="6" s="1"/>
  <c r="M23" i="6" s="1"/>
  <c r="P23" i="6" s="1"/>
  <c r="G23" i="6"/>
  <c r="F23" i="6"/>
  <c r="E23" i="6"/>
  <c r="D23" i="6"/>
  <c r="C23" i="6"/>
  <c r="B23" i="6"/>
  <c r="A23" i="6"/>
  <c r="I22" i="6"/>
  <c r="K22" i="6" s="1"/>
  <c r="H22" i="6"/>
  <c r="J22" i="6" s="1"/>
  <c r="L22" i="6" s="1"/>
  <c r="N22" i="6" s="1"/>
  <c r="M22" i="6" s="1"/>
  <c r="P22" i="6" s="1"/>
  <c r="G22" i="6"/>
  <c r="F22" i="6"/>
  <c r="E22" i="6"/>
  <c r="D22" i="6"/>
  <c r="C22" i="6"/>
  <c r="B22" i="6"/>
  <c r="A22" i="6"/>
  <c r="I21" i="6"/>
  <c r="K21" i="6" s="1"/>
  <c r="H21" i="6"/>
  <c r="J21" i="6" s="1"/>
  <c r="L21" i="6" s="1"/>
  <c r="N21" i="6" s="1"/>
  <c r="M21" i="6" s="1"/>
  <c r="P21" i="6" s="1"/>
  <c r="G21" i="6"/>
  <c r="F21" i="6"/>
  <c r="E21" i="6"/>
  <c r="D21" i="6"/>
  <c r="C21" i="6"/>
  <c r="B21" i="6"/>
  <c r="A21" i="6"/>
  <c r="I20" i="6"/>
  <c r="K20" i="6" s="1"/>
  <c r="H20" i="6"/>
  <c r="J20" i="6" s="1"/>
  <c r="L20" i="6" s="1"/>
  <c r="N20" i="6" s="1"/>
  <c r="M20" i="6" s="1"/>
  <c r="P20" i="6" s="1"/>
  <c r="G20" i="6"/>
  <c r="F20" i="6"/>
  <c r="E20" i="6"/>
  <c r="D20" i="6"/>
  <c r="C20" i="6"/>
  <c r="B20" i="6"/>
  <c r="A20" i="6"/>
  <c r="I19" i="6"/>
  <c r="K19" i="6" s="1"/>
  <c r="H19" i="6"/>
  <c r="J19" i="6" s="1"/>
  <c r="L19" i="6" s="1"/>
  <c r="N19" i="6" s="1"/>
  <c r="M19" i="6" s="1"/>
  <c r="P19" i="6" s="1"/>
  <c r="G19" i="6"/>
  <c r="F19" i="6"/>
  <c r="E19" i="6"/>
  <c r="D19" i="6"/>
  <c r="C19" i="6"/>
  <c r="B19" i="6"/>
  <c r="A19" i="6"/>
  <c r="I18" i="6"/>
  <c r="K18" i="6" s="1"/>
  <c r="H18" i="6"/>
  <c r="J18" i="6" s="1"/>
  <c r="L18" i="6" s="1"/>
  <c r="N18" i="6" s="1"/>
  <c r="M18" i="6" s="1"/>
  <c r="P18" i="6" s="1"/>
  <c r="G18" i="6"/>
  <c r="F18" i="6"/>
  <c r="E18" i="6"/>
  <c r="D18" i="6"/>
  <c r="C18" i="6"/>
  <c r="B18" i="6"/>
  <c r="A18" i="6"/>
  <c r="I17" i="6"/>
  <c r="K17" i="6" s="1"/>
  <c r="H17" i="6"/>
  <c r="J17" i="6" s="1"/>
  <c r="G17" i="6"/>
  <c r="F17" i="6"/>
  <c r="E17" i="6"/>
  <c r="D17" i="6"/>
  <c r="C17" i="6"/>
  <c r="B17" i="6"/>
  <c r="A17" i="6"/>
  <c r="I16" i="6"/>
  <c r="K16" i="6" s="1"/>
  <c r="H16" i="6"/>
  <c r="J16" i="6" s="1"/>
  <c r="G16" i="6"/>
  <c r="F16" i="6"/>
  <c r="E16" i="6"/>
  <c r="D16" i="6"/>
  <c r="C16" i="6"/>
  <c r="B16" i="6"/>
  <c r="A16" i="6"/>
  <c r="I15" i="6"/>
  <c r="K15" i="6" s="1"/>
  <c r="H15" i="6"/>
  <c r="J15" i="6" s="1"/>
  <c r="L15" i="6" s="1"/>
  <c r="N15" i="6" s="1"/>
  <c r="M15" i="6" s="1"/>
  <c r="P15" i="6" s="1"/>
  <c r="G15" i="6"/>
  <c r="F15" i="6"/>
  <c r="E15" i="6"/>
  <c r="D15" i="6"/>
  <c r="C15" i="6"/>
  <c r="B15" i="6"/>
  <c r="A15" i="6"/>
  <c r="I14" i="6"/>
  <c r="K14" i="6" s="1"/>
  <c r="H14" i="6"/>
  <c r="J14" i="6" s="1"/>
  <c r="L14" i="6" s="1"/>
  <c r="N14" i="6" s="1"/>
  <c r="M14" i="6" s="1"/>
  <c r="P14" i="6" s="1"/>
  <c r="G14" i="6"/>
  <c r="F14" i="6"/>
  <c r="E14" i="6"/>
  <c r="D14" i="6"/>
  <c r="C14" i="6"/>
  <c r="B14" i="6"/>
  <c r="A14" i="6"/>
  <c r="I13" i="6"/>
  <c r="K13" i="6" s="1"/>
  <c r="H13" i="6"/>
  <c r="J13" i="6" s="1"/>
  <c r="L13" i="6" s="1"/>
  <c r="N13" i="6" s="1"/>
  <c r="M13" i="6" s="1"/>
  <c r="P13" i="6" s="1"/>
  <c r="G13" i="6"/>
  <c r="F13" i="6"/>
  <c r="E13" i="6"/>
  <c r="D13" i="6"/>
  <c r="C13" i="6"/>
  <c r="B13" i="6"/>
  <c r="A13" i="6"/>
  <c r="I12" i="6"/>
  <c r="K12" i="6" s="1"/>
  <c r="H12" i="6"/>
  <c r="J12" i="6" s="1"/>
  <c r="G12" i="6"/>
  <c r="F12" i="6"/>
  <c r="E12" i="6"/>
  <c r="D12" i="6"/>
  <c r="C12" i="6"/>
  <c r="B12" i="6"/>
  <c r="A12" i="6"/>
  <c r="I11" i="6"/>
  <c r="K11" i="6" s="1"/>
  <c r="H11" i="6"/>
  <c r="J11" i="6" s="1"/>
  <c r="G11" i="6"/>
  <c r="F11" i="6"/>
  <c r="E11" i="6"/>
  <c r="D11" i="6"/>
  <c r="C11" i="6"/>
  <c r="B11" i="6"/>
  <c r="A11" i="6"/>
  <c r="I10" i="6"/>
  <c r="K10" i="6" s="1"/>
  <c r="H10" i="6"/>
  <c r="J10" i="6" s="1"/>
  <c r="L10" i="6" s="1"/>
  <c r="N10" i="6" s="1"/>
  <c r="M10" i="6" s="1"/>
  <c r="P10" i="6" s="1"/>
  <c r="G10" i="6"/>
  <c r="F10" i="6"/>
  <c r="E10" i="6"/>
  <c r="D10" i="6"/>
  <c r="C10" i="6"/>
  <c r="B10" i="6"/>
  <c r="A10" i="6"/>
  <c r="L9" i="6"/>
  <c r="N9" i="6" s="1"/>
  <c r="M9" i="6" s="1"/>
  <c r="P9" i="6" s="1"/>
  <c r="K9" i="6"/>
  <c r="J9" i="6"/>
  <c r="I9" i="6"/>
  <c r="H9" i="6"/>
  <c r="G9" i="6"/>
  <c r="F9" i="6"/>
  <c r="E9" i="6"/>
  <c r="D9" i="6"/>
  <c r="C9" i="6"/>
  <c r="B9" i="6"/>
  <c r="A9" i="6"/>
  <c r="B4" i="6"/>
  <c r="I2" i="6"/>
  <c r="G2" i="6"/>
  <c r="F2" i="6"/>
  <c r="D2" i="6"/>
  <c r="C2" i="6"/>
  <c r="G1" i="6"/>
  <c r="F1" i="6"/>
  <c r="D1" i="6"/>
  <c r="C1" i="6"/>
  <c r="B1" i="6"/>
  <c r="L12" i="6" l="1"/>
  <c r="N12" i="6" s="1"/>
  <c r="M12" i="6" s="1"/>
  <c r="P12" i="6" s="1"/>
  <c r="L17" i="6"/>
  <c r="N17" i="6" s="1"/>
  <c r="M17" i="6" s="1"/>
  <c r="P17" i="6" s="1"/>
  <c r="L16" i="6"/>
  <c r="N16" i="6" s="1"/>
  <c r="M16" i="6" s="1"/>
  <c r="P16" i="6" s="1"/>
  <c r="L11" i="6"/>
  <c r="N11" i="6" s="1"/>
  <c r="M11" i="6" s="1"/>
  <c r="P11" i="6" s="1"/>
  <c r="I28" i="5"/>
  <c r="K28" i="5" s="1"/>
  <c r="H28" i="5"/>
  <c r="J28" i="5" s="1"/>
  <c r="L28" i="5" s="1"/>
  <c r="N28" i="5" s="1"/>
  <c r="M28" i="5" s="1"/>
  <c r="P28" i="5" s="1"/>
  <c r="G28" i="5"/>
  <c r="F28" i="5"/>
  <c r="E28" i="5"/>
  <c r="D28" i="5"/>
  <c r="C28" i="5"/>
  <c r="B28" i="5"/>
  <c r="A28" i="5"/>
  <c r="I27" i="5"/>
  <c r="K27" i="5" s="1"/>
  <c r="H27" i="5"/>
  <c r="J27" i="5" s="1"/>
  <c r="L27" i="5" s="1"/>
  <c r="N27" i="5" s="1"/>
  <c r="M27" i="5" s="1"/>
  <c r="P27" i="5" s="1"/>
  <c r="G27" i="5"/>
  <c r="F27" i="5"/>
  <c r="E27" i="5"/>
  <c r="D27" i="5"/>
  <c r="C27" i="5"/>
  <c r="B27" i="5"/>
  <c r="A27" i="5"/>
  <c r="I26" i="5"/>
  <c r="K26" i="5" s="1"/>
  <c r="H26" i="5"/>
  <c r="J26" i="5" s="1"/>
  <c r="L26" i="5" s="1"/>
  <c r="N26" i="5" s="1"/>
  <c r="M26" i="5" s="1"/>
  <c r="P26" i="5" s="1"/>
  <c r="G26" i="5"/>
  <c r="F26" i="5"/>
  <c r="E26" i="5"/>
  <c r="D26" i="5"/>
  <c r="C26" i="5"/>
  <c r="B26" i="5"/>
  <c r="A26" i="5"/>
  <c r="I25" i="5"/>
  <c r="K25" i="5" s="1"/>
  <c r="H25" i="5"/>
  <c r="J25" i="5" s="1"/>
  <c r="L25" i="5" s="1"/>
  <c r="N25" i="5" s="1"/>
  <c r="M25" i="5" s="1"/>
  <c r="P25" i="5" s="1"/>
  <c r="G25" i="5"/>
  <c r="F25" i="5"/>
  <c r="E25" i="5"/>
  <c r="D25" i="5"/>
  <c r="C25" i="5"/>
  <c r="B25" i="5"/>
  <c r="A25" i="5"/>
  <c r="I24" i="5"/>
  <c r="K24" i="5" s="1"/>
  <c r="H24" i="5"/>
  <c r="J24" i="5" s="1"/>
  <c r="L24" i="5" s="1"/>
  <c r="N24" i="5" s="1"/>
  <c r="M24" i="5" s="1"/>
  <c r="P24" i="5" s="1"/>
  <c r="G24" i="5"/>
  <c r="F24" i="5"/>
  <c r="E24" i="5"/>
  <c r="D24" i="5"/>
  <c r="C24" i="5"/>
  <c r="B24" i="5"/>
  <c r="A24" i="5"/>
  <c r="I23" i="5"/>
  <c r="K23" i="5" s="1"/>
  <c r="H23" i="5"/>
  <c r="J23" i="5" s="1"/>
  <c r="L23" i="5" s="1"/>
  <c r="N23" i="5" s="1"/>
  <c r="M23" i="5" s="1"/>
  <c r="P23" i="5" s="1"/>
  <c r="G23" i="5"/>
  <c r="F23" i="5"/>
  <c r="E23" i="5"/>
  <c r="D23" i="5"/>
  <c r="C23" i="5"/>
  <c r="B23" i="5"/>
  <c r="A23" i="5"/>
  <c r="I22" i="5"/>
  <c r="K22" i="5" s="1"/>
  <c r="H22" i="5"/>
  <c r="J22" i="5" s="1"/>
  <c r="L22" i="5" s="1"/>
  <c r="N22" i="5" s="1"/>
  <c r="M22" i="5" s="1"/>
  <c r="P22" i="5" s="1"/>
  <c r="G22" i="5"/>
  <c r="F22" i="5"/>
  <c r="E22" i="5"/>
  <c r="D22" i="5"/>
  <c r="C22" i="5"/>
  <c r="B22" i="5"/>
  <c r="A22" i="5"/>
  <c r="I21" i="5"/>
  <c r="K21" i="5" s="1"/>
  <c r="H21" i="5"/>
  <c r="J21" i="5" s="1"/>
  <c r="L21" i="5" s="1"/>
  <c r="N21" i="5" s="1"/>
  <c r="M21" i="5" s="1"/>
  <c r="P21" i="5" s="1"/>
  <c r="G21" i="5"/>
  <c r="F21" i="5"/>
  <c r="E21" i="5"/>
  <c r="D21" i="5"/>
  <c r="C21" i="5"/>
  <c r="B21" i="5"/>
  <c r="A21" i="5"/>
  <c r="I20" i="5"/>
  <c r="K20" i="5" s="1"/>
  <c r="H20" i="5"/>
  <c r="J20" i="5" s="1"/>
  <c r="L20" i="5" s="1"/>
  <c r="N20" i="5" s="1"/>
  <c r="M20" i="5" s="1"/>
  <c r="P20" i="5" s="1"/>
  <c r="G20" i="5"/>
  <c r="F20" i="5"/>
  <c r="E20" i="5"/>
  <c r="D20" i="5"/>
  <c r="C20" i="5"/>
  <c r="B20" i="5"/>
  <c r="A20" i="5"/>
  <c r="I19" i="5"/>
  <c r="K19" i="5" s="1"/>
  <c r="H19" i="5"/>
  <c r="J19" i="5" s="1"/>
  <c r="L19" i="5" s="1"/>
  <c r="N19" i="5" s="1"/>
  <c r="M19" i="5" s="1"/>
  <c r="P19" i="5" s="1"/>
  <c r="G19" i="5"/>
  <c r="F19" i="5"/>
  <c r="E19" i="5"/>
  <c r="D19" i="5"/>
  <c r="C19" i="5"/>
  <c r="B19" i="5"/>
  <c r="A19" i="5"/>
  <c r="I18" i="5"/>
  <c r="K18" i="5" s="1"/>
  <c r="H18" i="5"/>
  <c r="J18" i="5" s="1"/>
  <c r="L18" i="5" s="1"/>
  <c r="N18" i="5" s="1"/>
  <c r="M18" i="5" s="1"/>
  <c r="P18" i="5" s="1"/>
  <c r="G18" i="5"/>
  <c r="F18" i="5"/>
  <c r="E18" i="5"/>
  <c r="D18" i="5"/>
  <c r="C18" i="5"/>
  <c r="B18" i="5"/>
  <c r="A18" i="5"/>
  <c r="I17" i="5"/>
  <c r="K17" i="5" s="1"/>
  <c r="H17" i="5"/>
  <c r="J17" i="5" s="1"/>
  <c r="G17" i="5"/>
  <c r="F17" i="5"/>
  <c r="E17" i="5"/>
  <c r="D17" i="5"/>
  <c r="C17" i="5"/>
  <c r="B17" i="5"/>
  <c r="A17" i="5"/>
  <c r="I16" i="5"/>
  <c r="K16" i="5" s="1"/>
  <c r="H16" i="5"/>
  <c r="J16" i="5" s="1"/>
  <c r="G16" i="5"/>
  <c r="F16" i="5"/>
  <c r="E16" i="5"/>
  <c r="D16" i="5"/>
  <c r="C16" i="5"/>
  <c r="B16" i="5"/>
  <c r="A16" i="5"/>
  <c r="I15" i="5"/>
  <c r="K15" i="5" s="1"/>
  <c r="H15" i="5"/>
  <c r="J15" i="5" s="1"/>
  <c r="G15" i="5"/>
  <c r="F15" i="5"/>
  <c r="E15" i="5"/>
  <c r="D15" i="5"/>
  <c r="C15" i="5"/>
  <c r="B15" i="5"/>
  <c r="A15" i="5"/>
  <c r="I14" i="5"/>
  <c r="K14" i="5" s="1"/>
  <c r="H14" i="5"/>
  <c r="J14" i="5" s="1"/>
  <c r="G14" i="5"/>
  <c r="F14" i="5"/>
  <c r="E14" i="5"/>
  <c r="D14" i="5"/>
  <c r="C14" i="5"/>
  <c r="B14" i="5"/>
  <c r="A14" i="5"/>
  <c r="I13" i="5"/>
  <c r="K13" i="5" s="1"/>
  <c r="H13" i="5"/>
  <c r="J13" i="5" s="1"/>
  <c r="G13" i="5"/>
  <c r="F13" i="5"/>
  <c r="E13" i="5"/>
  <c r="D13" i="5"/>
  <c r="C13" i="5"/>
  <c r="B13" i="5"/>
  <c r="A13" i="5"/>
  <c r="I12" i="5"/>
  <c r="K12" i="5" s="1"/>
  <c r="H12" i="5"/>
  <c r="J12" i="5" s="1"/>
  <c r="G12" i="5"/>
  <c r="F12" i="5"/>
  <c r="E12" i="5"/>
  <c r="D12" i="5"/>
  <c r="C12" i="5"/>
  <c r="B12" i="5"/>
  <c r="A12" i="5"/>
  <c r="I11" i="5"/>
  <c r="K11" i="5" s="1"/>
  <c r="H11" i="5"/>
  <c r="J11" i="5" s="1"/>
  <c r="G11" i="5"/>
  <c r="F11" i="5"/>
  <c r="E11" i="5"/>
  <c r="D11" i="5"/>
  <c r="C11" i="5"/>
  <c r="B11" i="5"/>
  <c r="A11" i="5"/>
  <c r="I10" i="5"/>
  <c r="K10" i="5" s="1"/>
  <c r="H10" i="5"/>
  <c r="J10" i="5" s="1"/>
  <c r="G10" i="5"/>
  <c r="F10" i="5"/>
  <c r="E10" i="5"/>
  <c r="D10" i="5"/>
  <c r="C10" i="5"/>
  <c r="B10" i="5"/>
  <c r="A10" i="5"/>
  <c r="L9" i="5"/>
  <c r="N9" i="5" s="1"/>
  <c r="M9" i="5" s="1"/>
  <c r="P9" i="5" s="1"/>
  <c r="K9" i="5"/>
  <c r="J9" i="5"/>
  <c r="I9" i="5"/>
  <c r="H9" i="5"/>
  <c r="G9" i="5"/>
  <c r="F9" i="5"/>
  <c r="E9" i="5"/>
  <c r="D9" i="5"/>
  <c r="C9" i="5"/>
  <c r="B9" i="5"/>
  <c r="A9" i="5"/>
  <c r="B5" i="5"/>
  <c r="B4" i="5"/>
  <c r="I2" i="5"/>
  <c r="G2" i="5"/>
  <c r="F2" i="5"/>
  <c r="D2" i="5"/>
  <c r="C2" i="5"/>
  <c r="G1" i="5"/>
  <c r="F1" i="5"/>
  <c r="D1" i="5"/>
  <c r="C1" i="5"/>
  <c r="B1" i="5"/>
  <c r="L14" i="5" l="1"/>
  <c r="N14" i="5" s="1"/>
  <c r="M14" i="5" s="1"/>
  <c r="P14" i="5" s="1"/>
  <c r="L12" i="5"/>
  <c r="N12" i="5" s="1"/>
  <c r="M12" i="5" s="1"/>
  <c r="P12" i="5" s="1"/>
  <c r="L16" i="5"/>
  <c r="N16" i="5" s="1"/>
  <c r="M16" i="5" s="1"/>
  <c r="P16" i="5" s="1"/>
  <c r="L13" i="5"/>
  <c r="N13" i="5" s="1"/>
  <c r="M13" i="5" s="1"/>
  <c r="P13" i="5" s="1"/>
  <c r="L15" i="5"/>
  <c r="N15" i="5" s="1"/>
  <c r="M15" i="5" s="1"/>
  <c r="P15" i="5" s="1"/>
  <c r="L17" i="5"/>
  <c r="N17" i="5" s="1"/>
  <c r="M17" i="5" s="1"/>
  <c r="P17" i="5" s="1"/>
  <c r="L11" i="5"/>
  <c r="N11" i="5" s="1"/>
  <c r="M11" i="5" s="1"/>
  <c r="P11" i="5" s="1"/>
  <c r="L10" i="5"/>
  <c r="N10" i="5" s="1"/>
  <c r="M10" i="5" s="1"/>
  <c r="P10" i="5" s="1"/>
  <c r="I28" i="4" l="1"/>
  <c r="K28" i="4" s="1"/>
  <c r="H28" i="4"/>
  <c r="J28" i="4" s="1"/>
  <c r="L28" i="4" s="1"/>
  <c r="N28" i="4" s="1"/>
  <c r="M28" i="4" s="1"/>
  <c r="P28" i="4" s="1"/>
  <c r="G28" i="4"/>
  <c r="F28" i="4"/>
  <c r="E28" i="4"/>
  <c r="D28" i="4"/>
  <c r="C28" i="4"/>
  <c r="B28" i="4"/>
  <c r="A28" i="4"/>
  <c r="I27" i="4"/>
  <c r="K27" i="4" s="1"/>
  <c r="H27" i="4"/>
  <c r="J27" i="4" s="1"/>
  <c r="L27" i="4" s="1"/>
  <c r="N27" i="4" s="1"/>
  <c r="M27" i="4" s="1"/>
  <c r="P27" i="4" s="1"/>
  <c r="G27" i="4"/>
  <c r="F27" i="4"/>
  <c r="E27" i="4"/>
  <c r="D27" i="4"/>
  <c r="C27" i="4"/>
  <c r="B27" i="4"/>
  <c r="A27" i="4"/>
  <c r="I26" i="4"/>
  <c r="K26" i="4" s="1"/>
  <c r="H26" i="4"/>
  <c r="J26" i="4" s="1"/>
  <c r="L26" i="4" s="1"/>
  <c r="N26" i="4" s="1"/>
  <c r="M26" i="4" s="1"/>
  <c r="P26" i="4" s="1"/>
  <c r="G26" i="4"/>
  <c r="F26" i="4"/>
  <c r="E26" i="4"/>
  <c r="D26" i="4"/>
  <c r="C26" i="4"/>
  <c r="B26" i="4"/>
  <c r="A26" i="4"/>
  <c r="I25" i="4"/>
  <c r="K25" i="4" s="1"/>
  <c r="H25" i="4"/>
  <c r="J25" i="4" s="1"/>
  <c r="L25" i="4" s="1"/>
  <c r="N25" i="4" s="1"/>
  <c r="M25" i="4" s="1"/>
  <c r="P25" i="4" s="1"/>
  <c r="G25" i="4"/>
  <c r="F25" i="4"/>
  <c r="E25" i="4"/>
  <c r="D25" i="4"/>
  <c r="C25" i="4"/>
  <c r="B25" i="4"/>
  <c r="A25" i="4"/>
  <c r="I24" i="4"/>
  <c r="K24" i="4" s="1"/>
  <c r="H24" i="4"/>
  <c r="J24" i="4" s="1"/>
  <c r="L24" i="4" s="1"/>
  <c r="N24" i="4" s="1"/>
  <c r="M24" i="4" s="1"/>
  <c r="P24" i="4" s="1"/>
  <c r="G24" i="4"/>
  <c r="F24" i="4"/>
  <c r="E24" i="4"/>
  <c r="D24" i="4"/>
  <c r="C24" i="4"/>
  <c r="B24" i="4"/>
  <c r="A24" i="4"/>
  <c r="I23" i="4"/>
  <c r="K23" i="4" s="1"/>
  <c r="H23" i="4"/>
  <c r="J23" i="4" s="1"/>
  <c r="L23" i="4" s="1"/>
  <c r="N23" i="4" s="1"/>
  <c r="M23" i="4" s="1"/>
  <c r="P23" i="4" s="1"/>
  <c r="G23" i="4"/>
  <c r="F23" i="4"/>
  <c r="E23" i="4"/>
  <c r="D23" i="4"/>
  <c r="C23" i="4"/>
  <c r="B23" i="4"/>
  <c r="A23" i="4"/>
  <c r="I22" i="4"/>
  <c r="K22" i="4" s="1"/>
  <c r="H22" i="4"/>
  <c r="J22" i="4" s="1"/>
  <c r="L22" i="4" s="1"/>
  <c r="N22" i="4" s="1"/>
  <c r="M22" i="4" s="1"/>
  <c r="P22" i="4" s="1"/>
  <c r="G22" i="4"/>
  <c r="F22" i="4"/>
  <c r="E22" i="4"/>
  <c r="D22" i="4"/>
  <c r="C22" i="4"/>
  <c r="B22" i="4"/>
  <c r="A22" i="4"/>
  <c r="I21" i="4"/>
  <c r="K21" i="4" s="1"/>
  <c r="H21" i="4"/>
  <c r="J21" i="4" s="1"/>
  <c r="L21" i="4" s="1"/>
  <c r="N21" i="4" s="1"/>
  <c r="M21" i="4" s="1"/>
  <c r="P21" i="4" s="1"/>
  <c r="G21" i="4"/>
  <c r="F21" i="4"/>
  <c r="E21" i="4"/>
  <c r="D21" i="4"/>
  <c r="C21" i="4"/>
  <c r="B21" i="4"/>
  <c r="A21" i="4"/>
  <c r="I20" i="4"/>
  <c r="K20" i="4" s="1"/>
  <c r="H20" i="4"/>
  <c r="J20" i="4" s="1"/>
  <c r="L20" i="4" s="1"/>
  <c r="N20" i="4" s="1"/>
  <c r="M20" i="4" s="1"/>
  <c r="P20" i="4" s="1"/>
  <c r="G20" i="4"/>
  <c r="F20" i="4"/>
  <c r="E20" i="4"/>
  <c r="D20" i="4"/>
  <c r="C20" i="4"/>
  <c r="B20" i="4"/>
  <c r="A20" i="4"/>
  <c r="I19" i="4"/>
  <c r="K19" i="4" s="1"/>
  <c r="H19" i="4"/>
  <c r="J19" i="4" s="1"/>
  <c r="L19" i="4" s="1"/>
  <c r="N19" i="4" s="1"/>
  <c r="M19" i="4" s="1"/>
  <c r="P19" i="4" s="1"/>
  <c r="G19" i="4"/>
  <c r="F19" i="4"/>
  <c r="E19" i="4"/>
  <c r="D19" i="4"/>
  <c r="C19" i="4"/>
  <c r="B19" i="4"/>
  <c r="A19" i="4"/>
  <c r="I18" i="4"/>
  <c r="K18" i="4" s="1"/>
  <c r="H18" i="4"/>
  <c r="J18" i="4" s="1"/>
  <c r="L18" i="4" s="1"/>
  <c r="N18" i="4" s="1"/>
  <c r="M18" i="4" s="1"/>
  <c r="P18" i="4" s="1"/>
  <c r="G18" i="4"/>
  <c r="F18" i="4"/>
  <c r="E18" i="4"/>
  <c r="D18" i="4"/>
  <c r="C18" i="4"/>
  <c r="B18" i="4"/>
  <c r="A18" i="4"/>
  <c r="I17" i="4"/>
  <c r="K17" i="4" s="1"/>
  <c r="H17" i="4"/>
  <c r="J17" i="4" s="1"/>
  <c r="L17" i="4" s="1"/>
  <c r="N17" i="4" s="1"/>
  <c r="M17" i="4" s="1"/>
  <c r="P17" i="4" s="1"/>
  <c r="G17" i="4"/>
  <c r="F17" i="4"/>
  <c r="E17" i="4"/>
  <c r="D17" i="4"/>
  <c r="C17" i="4"/>
  <c r="B17" i="4"/>
  <c r="A17" i="4"/>
  <c r="I16" i="4"/>
  <c r="K16" i="4" s="1"/>
  <c r="H16" i="4"/>
  <c r="J16" i="4" s="1"/>
  <c r="L16" i="4" s="1"/>
  <c r="N16" i="4" s="1"/>
  <c r="M16" i="4" s="1"/>
  <c r="P16" i="4" s="1"/>
  <c r="G16" i="4"/>
  <c r="F16" i="4"/>
  <c r="E16" i="4"/>
  <c r="D16" i="4"/>
  <c r="C16" i="4"/>
  <c r="B16" i="4"/>
  <c r="A16" i="4"/>
  <c r="I15" i="4"/>
  <c r="K15" i="4" s="1"/>
  <c r="H15" i="4"/>
  <c r="J15" i="4" s="1"/>
  <c r="L15" i="4" s="1"/>
  <c r="N15" i="4" s="1"/>
  <c r="M15" i="4" s="1"/>
  <c r="P15" i="4" s="1"/>
  <c r="G15" i="4"/>
  <c r="F15" i="4"/>
  <c r="E15" i="4"/>
  <c r="D15" i="4"/>
  <c r="C15" i="4"/>
  <c r="B15" i="4"/>
  <c r="A15" i="4"/>
  <c r="I14" i="4"/>
  <c r="K14" i="4" s="1"/>
  <c r="H14" i="4"/>
  <c r="J14" i="4" s="1"/>
  <c r="L14" i="4" s="1"/>
  <c r="N14" i="4" s="1"/>
  <c r="M14" i="4" s="1"/>
  <c r="P14" i="4" s="1"/>
  <c r="G14" i="4"/>
  <c r="F14" i="4"/>
  <c r="E14" i="4"/>
  <c r="D14" i="4"/>
  <c r="C14" i="4"/>
  <c r="B14" i="4"/>
  <c r="A14" i="4"/>
  <c r="I13" i="4"/>
  <c r="K13" i="4" s="1"/>
  <c r="H13" i="4"/>
  <c r="J13" i="4" s="1"/>
  <c r="G13" i="4"/>
  <c r="F13" i="4"/>
  <c r="E13" i="4"/>
  <c r="D13" i="4"/>
  <c r="C13" i="4"/>
  <c r="B13" i="4"/>
  <c r="A13" i="4"/>
  <c r="I12" i="4"/>
  <c r="K12" i="4" s="1"/>
  <c r="H12" i="4"/>
  <c r="J12" i="4" s="1"/>
  <c r="L12" i="4" s="1"/>
  <c r="N12" i="4" s="1"/>
  <c r="M12" i="4" s="1"/>
  <c r="P12" i="4" s="1"/>
  <c r="G12" i="4"/>
  <c r="F12" i="4"/>
  <c r="E12" i="4"/>
  <c r="D12" i="4"/>
  <c r="C12" i="4"/>
  <c r="B12" i="4"/>
  <c r="A12" i="4"/>
  <c r="I11" i="4"/>
  <c r="K11" i="4" s="1"/>
  <c r="H11" i="4"/>
  <c r="J11" i="4" s="1"/>
  <c r="G11" i="4"/>
  <c r="F11" i="4"/>
  <c r="E11" i="4"/>
  <c r="D11" i="4"/>
  <c r="C11" i="4"/>
  <c r="B11" i="4"/>
  <c r="A11" i="4"/>
  <c r="I10" i="4"/>
  <c r="K10" i="4" s="1"/>
  <c r="H10" i="4"/>
  <c r="J10" i="4" s="1"/>
  <c r="L10" i="4" s="1"/>
  <c r="N10" i="4" s="1"/>
  <c r="M10" i="4" s="1"/>
  <c r="P10" i="4" s="1"/>
  <c r="G10" i="4"/>
  <c r="F10" i="4"/>
  <c r="E10" i="4"/>
  <c r="D10" i="4"/>
  <c r="C10" i="4"/>
  <c r="B10" i="4"/>
  <c r="A10" i="4"/>
  <c r="L9" i="4"/>
  <c r="N9" i="4" s="1"/>
  <c r="M9" i="4" s="1"/>
  <c r="P9" i="4" s="1"/>
  <c r="K9" i="4"/>
  <c r="J9" i="4"/>
  <c r="I9" i="4"/>
  <c r="H9" i="4"/>
  <c r="G9" i="4"/>
  <c r="F9" i="4"/>
  <c r="E9" i="4"/>
  <c r="D9" i="4"/>
  <c r="C9" i="4"/>
  <c r="B9" i="4"/>
  <c r="A9" i="4"/>
  <c r="B4" i="4"/>
  <c r="I2" i="4"/>
  <c r="G2" i="4"/>
  <c r="F2" i="4"/>
  <c r="D2" i="4"/>
  <c r="C2" i="4"/>
  <c r="G1" i="4"/>
  <c r="F1" i="4"/>
  <c r="D1" i="4"/>
  <c r="C1" i="4"/>
  <c r="B1" i="4"/>
  <c r="L13" i="4" l="1"/>
  <c r="N13" i="4" s="1"/>
  <c r="M13" i="4" s="1"/>
  <c r="P13" i="4" s="1"/>
  <c r="L11" i="4"/>
  <c r="N11" i="4" s="1"/>
  <c r="M11" i="4" s="1"/>
  <c r="P11" i="4" s="1"/>
  <c r="I28" i="3" l="1"/>
  <c r="K28" i="3" s="1"/>
  <c r="H28" i="3"/>
  <c r="J28" i="3" s="1"/>
  <c r="L28" i="3" s="1"/>
  <c r="N28" i="3" s="1"/>
  <c r="M28" i="3" s="1"/>
  <c r="P28" i="3" s="1"/>
  <c r="G28" i="3"/>
  <c r="F28" i="3"/>
  <c r="E28" i="3"/>
  <c r="D28" i="3"/>
  <c r="C28" i="3"/>
  <c r="B28" i="3"/>
  <c r="A28" i="3"/>
  <c r="I27" i="3"/>
  <c r="K27" i="3" s="1"/>
  <c r="H27" i="3"/>
  <c r="J27" i="3" s="1"/>
  <c r="L27" i="3" s="1"/>
  <c r="N27" i="3" s="1"/>
  <c r="M27" i="3" s="1"/>
  <c r="P27" i="3" s="1"/>
  <c r="G27" i="3"/>
  <c r="F27" i="3"/>
  <c r="E27" i="3"/>
  <c r="D27" i="3"/>
  <c r="C27" i="3"/>
  <c r="B27" i="3"/>
  <c r="A27" i="3"/>
  <c r="I26" i="3"/>
  <c r="K26" i="3" s="1"/>
  <c r="H26" i="3"/>
  <c r="J26" i="3" s="1"/>
  <c r="L26" i="3" s="1"/>
  <c r="N26" i="3" s="1"/>
  <c r="M26" i="3" s="1"/>
  <c r="P26" i="3" s="1"/>
  <c r="G26" i="3"/>
  <c r="F26" i="3"/>
  <c r="E26" i="3"/>
  <c r="D26" i="3"/>
  <c r="C26" i="3"/>
  <c r="B26" i="3"/>
  <c r="A26" i="3"/>
  <c r="I25" i="3"/>
  <c r="K25" i="3" s="1"/>
  <c r="H25" i="3"/>
  <c r="J25" i="3" s="1"/>
  <c r="L25" i="3" s="1"/>
  <c r="N25" i="3" s="1"/>
  <c r="M25" i="3" s="1"/>
  <c r="P25" i="3" s="1"/>
  <c r="G25" i="3"/>
  <c r="F25" i="3"/>
  <c r="E25" i="3"/>
  <c r="D25" i="3"/>
  <c r="C25" i="3"/>
  <c r="B25" i="3"/>
  <c r="A25" i="3"/>
  <c r="I24" i="3"/>
  <c r="K24" i="3" s="1"/>
  <c r="H24" i="3"/>
  <c r="J24" i="3" s="1"/>
  <c r="L24" i="3" s="1"/>
  <c r="N24" i="3" s="1"/>
  <c r="M24" i="3" s="1"/>
  <c r="P24" i="3" s="1"/>
  <c r="G24" i="3"/>
  <c r="F24" i="3"/>
  <c r="E24" i="3"/>
  <c r="D24" i="3"/>
  <c r="C24" i="3"/>
  <c r="B24" i="3"/>
  <c r="A24" i="3"/>
  <c r="I23" i="3"/>
  <c r="K23" i="3" s="1"/>
  <c r="H23" i="3"/>
  <c r="J23" i="3" s="1"/>
  <c r="L23" i="3" s="1"/>
  <c r="N23" i="3" s="1"/>
  <c r="M23" i="3" s="1"/>
  <c r="P23" i="3" s="1"/>
  <c r="G23" i="3"/>
  <c r="F23" i="3"/>
  <c r="E23" i="3"/>
  <c r="D23" i="3"/>
  <c r="C23" i="3"/>
  <c r="B23" i="3"/>
  <c r="A23" i="3"/>
  <c r="I22" i="3"/>
  <c r="K22" i="3" s="1"/>
  <c r="H22" i="3"/>
  <c r="J22" i="3" s="1"/>
  <c r="L22" i="3" s="1"/>
  <c r="N22" i="3" s="1"/>
  <c r="M22" i="3" s="1"/>
  <c r="P22" i="3" s="1"/>
  <c r="G22" i="3"/>
  <c r="F22" i="3"/>
  <c r="E22" i="3"/>
  <c r="D22" i="3"/>
  <c r="C22" i="3"/>
  <c r="B22" i="3"/>
  <c r="A22" i="3"/>
  <c r="I21" i="3"/>
  <c r="K21" i="3" s="1"/>
  <c r="H21" i="3"/>
  <c r="J21" i="3" s="1"/>
  <c r="L21" i="3" s="1"/>
  <c r="N21" i="3" s="1"/>
  <c r="M21" i="3" s="1"/>
  <c r="P21" i="3" s="1"/>
  <c r="G21" i="3"/>
  <c r="F21" i="3"/>
  <c r="E21" i="3"/>
  <c r="D21" i="3"/>
  <c r="C21" i="3"/>
  <c r="B21" i="3"/>
  <c r="A21" i="3"/>
  <c r="I20" i="3"/>
  <c r="K20" i="3" s="1"/>
  <c r="H20" i="3"/>
  <c r="J20" i="3" s="1"/>
  <c r="L20" i="3" s="1"/>
  <c r="N20" i="3" s="1"/>
  <c r="M20" i="3" s="1"/>
  <c r="P20" i="3" s="1"/>
  <c r="G20" i="3"/>
  <c r="F20" i="3"/>
  <c r="E20" i="3"/>
  <c r="D20" i="3"/>
  <c r="C20" i="3"/>
  <c r="B20" i="3"/>
  <c r="A20" i="3"/>
  <c r="I19" i="3"/>
  <c r="K19" i="3" s="1"/>
  <c r="H19" i="3"/>
  <c r="J19" i="3" s="1"/>
  <c r="L19" i="3" s="1"/>
  <c r="N19" i="3" s="1"/>
  <c r="M19" i="3" s="1"/>
  <c r="P19" i="3" s="1"/>
  <c r="G19" i="3"/>
  <c r="F19" i="3"/>
  <c r="E19" i="3"/>
  <c r="D19" i="3"/>
  <c r="C19" i="3"/>
  <c r="B19" i="3"/>
  <c r="A19" i="3"/>
  <c r="I18" i="3"/>
  <c r="K18" i="3" s="1"/>
  <c r="H18" i="3"/>
  <c r="J18" i="3" s="1"/>
  <c r="L18" i="3" s="1"/>
  <c r="N18" i="3" s="1"/>
  <c r="M18" i="3" s="1"/>
  <c r="P18" i="3" s="1"/>
  <c r="G18" i="3"/>
  <c r="F18" i="3"/>
  <c r="E18" i="3"/>
  <c r="D18" i="3"/>
  <c r="C18" i="3"/>
  <c r="B18" i="3"/>
  <c r="A18" i="3"/>
  <c r="I17" i="3"/>
  <c r="K17" i="3" s="1"/>
  <c r="H17" i="3"/>
  <c r="J17" i="3" s="1"/>
  <c r="G17" i="3"/>
  <c r="F17" i="3"/>
  <c r="E17" i="3"/>
  <c r="D17" i="3"/>
  <c r="C17" i="3"/>
  <c r="B17" i="3"/>
  <c r="A17" i="3"/>
  <c r="I16" i="3"/>
  <c r="K16" i="3" s="1"/>
  <c r="H16" i="3"/>
  <c r="J16" i="3" s="1"/>
  <c r="L16" i="3" s="1"/>
  <c r="N16" i="3" s="1"/>
  <c r="M16" i="3" s="1"/>
  <c r="P16" i="3" s="1"/>
  <c r="G16" i="3"/>
  <c r="F16" i="3"/>
  <c r="E16" i="3"/>
  <c r="D16" i="3"/>
  <c r="C16" i="3"/>
  <c r="B16" i="3"/>
  <c r="A16" i="3"/>
  <c r="I15" i="3"/>
  <c r="K15" i="3" s="1"/>
  <c r="H15" i="3"/>
  <c r="J15" i="3" s="1"/>
  <c r="G15" i="3"/>
  <c r="F15" i="3"/>
  <c r="E15" i="3"/>
  <c r="D15" i="3"/>
  <c r="C15" i="3"/>
  <c r="B15" i="3"/>
  <c r="A15" i="3"/>
  <c r="I14" i="3"/>
  <c r="K14" i="3" s="1"/>
  <c r="H14" i="3"/>
  <c r="J14" i="3" s="1"/>
  <c r="G14" i="3"/>
  <c r="F14" i="3"/>
  <c r="E14" i="3"/>
  <c r="D14" i="3"/>
  <c r="C14" i="3"/>
  <c r="B14" i="3"/>
  <c r="A14" i="3"/>
  <c r="I13" i="3"/>
  <c r="K13" i="3" s="1"/>
  <c r="H13" i="3"/>
  <c r="J13" i="3" s="1"/>
  <c r="G13" i="3"/>
  <c r="F13" i="3"/>
  <c r="E13" i="3"/>
  <c r="D13" i="3"/>
  <c r="C13" i="3"/>
  <c r="B13" i="3"/>
  <c r="A13" i="3"/>
  <c r="I12" i="3"/>
  <c r="K12" i="3" s="1"/>
  <c r="H12" i="3"/>
  <c r="J12" i="3" s="1"/>
  <c r="G12" i="3"/>
  <c r="F12" i="3"/>
  <c r="E12" i="3"/>
  <c r="D12" i="3"/>
  <c r="C12" i="3"/>
  <c r="B12" i="3"/>
  <c r="A12" i="3"/>
  <c r="I11" i="3"/>
  <c r="K11" i="3" s="1"/>
  <c r="H11" i="3"/>
  <c r="J11" i="3" s="1"/>
  <c r="G11" i="3"/>
  <c r="F11" i="3"/>
  <c r="E11" i="3"/>
  <c r="D11" i="3"/>
  <c r="C11" i="3"/>
  <c r="B11" i="3"/>
  <c r="A11" i="3"/>
  <c r="I10" i="3"/>
  <c r="K10" i="3" s="1"/>
  <c r="H10" i="3"/>
  <c r="J10" i="3" s="1"/>
  <c r="G10" i="3"/>
  <c r="F10" i="3"/>
  <c r="E10" i="3"/>
  <c r="D10" i="3"/>
  <c r="C10" i="3"/>
  <c r="B10" i="3"/>
  <c r="A10" i="3"/>
  <c r="L9" i="3"/>
  <c r="N9" i="3" s="1"/>
  <c r="M9" i="3" s="1"/>
  <c r="P9" i="3" s="1"/>
  <c r="K9" i="3"/>
  <c r="J9" i="3"/>
  <c r="I9" i="3"/>
  <c r="H9" i="3"/>
  <c r="G9" i="3"/>
  <c r="F9" i="3"/>
  <c r="E9" i="3"/>
  <c r="D9" i="3"/>
  <c r="C9" i="3"/>
  <c r="B9" i="3"/>
  <c r="A9" i="3"/>
  <c r="B5" i="3"/>
  <c r="B4" i="3"/>
  <c r="I2" i="3"/>
  <c r="G2" i="3"/>
  <c r="F2" i="3"/>
  <c r="D2" i="3"/>
  <c r="C2" i="3"/>
  <c r="G1" i="3"/>
  <c r="F1" i="3"/>
  <c r="D1" i="3"/>
  <c r="C1" i="3"/>
  <c r="B1" i="3"/>
  <c r="L17" i="3" l="1"/>
  <c r="N17" i="3" s="1"/>
  <c r="M17" i="3" s="1"/>
  <c r="P17" i="3" s="1"/>
  <c r="L11" i="3"/>
  <c r="N11" i="3" s="1"/>
  <c r="M11" i="3" s="1"/>
  <c r="P11" i="3" s="1"/>
  <c r="L12" i="3"/>
  <c r="N12" i="3" s="1"/>
  <c r="M12" i="3" s="1"/>
  <c r="P12" i="3" s="1"/>
  <c r="L14" i="3"/>
  <c r="N14" i="3" s="1"/>
  <c r="M14" i="3" s="1"/>
  <c r="P14" i="3" s="1"/>
  <c r="L13" i="3"/>
  <c r="N13" i="3" s="1"/>
  <c r="M13" i="3" s="1"/>
  <c r="P13" i="3" s="1"/>
  <c r="L10" i="3"/>
  <c r="N10" i="3" s="1"/>
  <c r="M10" i="3" s="1"/>
  <c r="P10" i="3" s="1"/>
  <c r="L15" i="3"/>
  <c r="N15" i="3" s="1"/>
  <c r="M15" i="3" s="1"/>
  <c r="P15" i="3" s="1"/>
  <c r="I28" i="2" l="1"/>
  <c r="K28" i="2" s="1"/>
  <c r="H28" i="2"/>
  <c r="J28" i="2" s="1"/>
  <c r="L28" i="2" s="1"/>
  <c r="N28" i="2" s="1"/>
  <c r="M28" i="2" s="1"/>
  <c r="P28" i="2" s="1"/>
  <c r="G28" i="2"/>
  <c r="F28" i="2"/>
  <c r="E28" i="2"/>
  <c r="D28" i="2"/>
  <c r="C28" i="2"/>
  <c r="B28" i="2"/>
  <c r="A28" i="2"/>
  <c r="I27" i="2"/>
  <c r="K27" i="2" s="1"/>
  <c r="H27" i="2"/>
  <c r="J27" i="2" s="1"/>
  <c r="L27" i="2" s="1"/>
  <c r="N27" i="2" s="1"/>
  <c r="M27" i="2" s="1"/>
  <c r="P27" i="2" s="1"/>
  <c r="G27" i="2"/>
  <c r="F27" i="2"/>
  <c r="E27" i="2"/>
  <c r="D27" i="2"/>
  <c r="C27" i="2"/>
  <c r="B27" i="2"/>
  <c r="A27" i="2"/>
  <c r="I26" i="2"/>
  <c r="K26" i="2" s="1"/>
  <c r="H26" i="2"/>
  <c r="J26" i="2" s="1"/>
  <c r="L26" i="2" s="1"/>
  <c r="N26" i="2" s="1"/>
  <c r="M26" i="2" s="1"/>
  <c r="P26" i="2" s="1"/>
  <c r="G26" i="2"/>
  <c r="F26" i="2"/>
  <c r="E26" i="2"/>
  <c r="D26" i="2"/>
  <c r="C26" i="2"/>
  <c r="B26" i="2"/>
  <c r="A26" i="2"/>
  <c r="I25" i="2"/>
  <c r="K25" i="2" s="1"/>
  <c r="H25" i="2"/>
  <c r="J25" i="2" s="1"/>
  <c r="L25" i="2" s="1"/>
  <c r="N25" i="2" s="1"/>
  <c r="M25" i="2" s="1"/>
  <c r="P25" i="2" s="1"/>
  <c r="G25" i="2"/>
  <c r="F25" i="2"/>
  <c r="E25" i="2"/>
  <c r="D25" i="2"/>
  <c r="C25" i="2"/>
  <c r="B25" i="2"/>
  <c r="A25" i="2"/>
  <c r="I24" i="2"/>
  <c r="K24" i="2" s="1"/>
  <c r="H24" i="2"/>
  <c r="J24" i="2" s="1"/>
  <c r="L24" i="2" s="1"/>
  <c r="N24" i="2" s="1"/>
  <c r="M24" i="2" s="1"/>
  <c r="P24" i="2" s="1"/>
  <c r="G24" i="2"/>
  <c r="F24" i="2"/>
  <c r="E24" i="2"/>
  <c r="D24" i="2"/>
  <c r="C24" i="2"/>
  <c r="B24" i="2"/>
  <c r="A24" i="2"/>
  <c r="I23" i="2"/>
  <c r="K23" i="2" s="1"/>
  <c r="H23" i="2"/>
  <c r="J23" i="2" s="1"/>
  <c r="L23" i="2" s="1"/>
  <c r="N23" i="2" s="1"/>
  <c r="M23" i="2" s="1"/>
  <c r="P23" i="2" s="1"/>
  <c r="G23" i="2"/>
  <c r="F23" i="2"/>
  <c r="E23" i="2"/>
  <c r="D23" i="2"/>
  <c r="C23" i="2"/>
  <c r="B23" i="2"/>
  <c r="A23" i="2"/>
  <c r="I22" i="2"/>
  <c r="K22" i="2" s="1"/>
  <c r="H22" i="2"/>
  <c r="J22" i="2" s="1"/>
  <c r="L22" i="2" s="1"/>
  <c r="N22" i="2" s="1"/>
  <c r="M22" i="2" s="1"/>
  <c r="P22" i="2" s="1"/>
  <c r="G22" i="2"/>
  <c r="F22" i="2"/>
  <c r="E22" i="2"/>
  <c r="D22" i="2"/>
  <c r="C22" i="2"/>
  <c r="B22" i="2"/>
  <c r="A22" i="2"/>
  <c r="I21" i="2"/>
  <c r="K21" i="2" s="1"/>
  <c r="H21" i="2"/>
  <c r="J21" i="2" s="1"/>
  <c r="L21" i="2" s="1"/>
  <c r="N21" i="2" s="1"/>
  <c r="M21" i="2" s="1"/>
  <c r="P21" i="2" s="1"/>
  <c r="G21" i="2"/>
  <c r="F21" i="2"/>
  <c r="E21" i="2"/>
  <c r="D21" i="2"/>
  <c r="C21" i="2"/>
  <c r="B21" i="2"/>
  <c r="A21" i="2"/>
  <c r="I20" i="2"/>
  <c r="K20" i="2" s="1"/>
  <c r="H20" i="2"/>
  <c r="J20" i="2" s="1"/>
  <c r="L20" i="2" s="1"/>
  <c r="N20" i="2" s="1"/>
  <c r="M20" i="2" s="1"/>
  <c r="P20" i="2" s="1"/>
  <c r="G20" i="2"/>
  <c r="F20" i="2"/>
  <c r="E20" i="2"/>
  <c r="D20" i="2"/>
  <c r="C20" i="2"/>
  <c r="B20" i="2"/>
  <c r="A20" i="2"/>
  <c r="I19" i="2"/>
  <c r="K19" i="2" s="1"/>
  <c r="H19" i="2"/>
  <c r="J19" i="2" s="1"/>
  <c r="L19" i="2" s="1"/>
  <c r="N19" i="2" s="1"/>
  <c r="M19" i="2" s="1"/>
  <c r="P19" i="2" s="1"/>
  <c r="G19" i="2"/>
  <c r="F19" i="2"/>
  <c r="E19" i="2"/>
  <c r="D19" i="2"/>
  <c r="C19" i="2"/>
  <c r="B19" i="2"/>
  <c r="A19" i="2"/>
  <c r="I18" i="2"/>
  <c r="K18" i="2" s="1"/>
  <c r="H18" i="2"/>
  <c r="J18" i="2" s="1"/>
  <c r="L18" i="2" s="1"/>
  <c r="N18" i="2" s="1"/>
  <c r="M18" i="2" s="1"/>
  <c r="P18" i="2" s="1"/>
  <c r="G18" i="2"/>
  <c r="F18" i="2"/>
  <c r="E18" i="2"/>
  <c r="D18" i="2"/>
  <c r="C18" i="2"/>
  <c r="B18" i="2"/>
  <c r="A18" i="2"/>
  <c r="I17" i="2"/>
  <c r="K17" i="2" s="1"/>
  <c r="H17" i="2"/>
  <c r="J17" i="2" s="1"/>
  <c r="L17" i="2" s="1"/>
  <c r="N17" i="2" s="1"/>
  <c r="M17" i="2" s="1"/>
  <c r="P17" i="2" s="1"/>
  <c r="G17" i="2"/>
  <c r="F17" i="2"/>
  <c r="E17" i="2"/>
  <c r="D17" i="2"/>
  <c r="C17" i="2"/>
  <c r="B17" i="2"/>
  <c r="A17" i="2"/>
  <c r="I16" i="2"/>
  <c r="K16" i="2" s="1"/>
  <c r="H16" i="2"/>
  <c r="J16" i="2" s="1"/>
  <c r="L16" i="2" s="1"/>
  <c r="N16" i="2" s="1"/>
  <c r="M16" i="2" s="1"/>
  <c r="P16" i="2" s="1"/>
  <c r="G16" i="2"/>
  <c r="F16" i="2"/>
  <c r="E16" i="2"/>
  <c r="D16" i="2"/>
  <c r="C16" i="2"/>
  <c r="B16" i="2"/>
  <c r="A16" i="2"/>
  <c r="I15" i="2"/>
  <c r="K15" i="2" s="1"/>
  <c r="H15" i="2"/>
  <c r="J15" i="2" s="1"/>
  <c r="L15" i="2" s="1"/>
  <c r="N15" i="2" s="1"/>
  <c r="M15" i="2" s="1"/>
  <c r="P15" i="2" s="1"/>
  <c r="G15" i="2"/>
  <c r="F15" i="2"/>
  <c r="E15" i="2"/>
  <c r="D15" i="2"/>
  <c r="C15" i="2"/>
  <c r="B15" i="2"/>
  <c r="A15" i="2"/>
  <c r="I14" i="2"/>
  <c r="K14" i="2" s="1"/>
  <c r="H14" i="2"/>
  <c r="J14" i="2" s="1"/>
  <c r="L14" i="2" s="1"/>
  <c r="N14" i="2" s="1"/>
  <c r="M14" i="2" s="1"/>
  <c r="P14" i="2" s="1"/>
  <c r="G14" i="2"/>
  <c r="F14" i="2"/>
  <c r="E14" i="2"/>
  <c r="D14" i="2"/>
  <c r="C14" i="2"/>
  <c r="B14" i="2"/>
  <c r="A14" i="2"/>
  <c r="I13" i="2"/>
  <c r="K13" i="2" s="1"/>
  <c r="H13" i="2"/>
  <c r="J13" i="2" s="1"/>
  <c r="L13" i="2" s="1"/>
  <c r="N13" i="2" s="1"/>
  <c r="M13" i="2" s="1"/>
  <c r="P13" i="2" s="1"/>
  <c r="G13" i="2"/>
  <c r="F13" i="2"/>
  <c r="E13" i="2"/>
  <c r="D13" i="2"/>
  <c r="C13" i="2"/>
  <c r="B13" i="2"/>
  <c r="A13" i="2"/>
  <c r="I12" i="2"/>
  <c r="K12" i="2" s="1"/>
  <c r="H12" i="2"/>
  <c r="J12" i="2" s="1"/>
  <c r="L12" i="2" s="1"/>
  <c r="N12" i="2" s="1"/>
  <c r="M12" i="2" s="1"/>
  <c r="P12" i="2" s="1"/>
  <c r="G12" i="2"/>
  <c r="F12" i="2"/>
  <c r="E12" i="2"/>
  <c r="D12" i="2"/>
  <c r="C12" i="2"/>
  <c r="B12" i="2"/>
  <c r="A12" i="2"/>
  <c r="I11" i="2"/>
  <c r="K11" i="2" s="1"/>
  <c r="H11" i="2"/>
  <c r="J11" i="2" s="1"/>
  <c r="G11" i="2"/>
  <c r="F11" i="2"/>
  <c r="E11" i="2"/>
  <c r="D11" i="2"/>
  <c r="C11" i="2"/>
  <c r="B11" i="2"/>
  <c r="A11" i="2"/>
  <c r="I10" i="2"/>
  <c r="K10" i="2" s="1"/>
  <c r="H10" i="2"/>
  <c r="J10" i="2" s="1"/>
  <c r="L10" i="2" s="1"/>
  <c r="N10" i="2" s="1"/>
  <c r="M10" i="2" s="1"/>
  <c r="P10" i="2" s="1"/>
  <c r="G10" i="2"/>
  <c r="F10" i="2"/>
  <c r="E10" i="2"/>
  <c r="D10" i="2"/>
  <c r="C10" i="2"/>
  <c r="B10" i="2"/>
  <c r="A10" i="2"/>
  <c r="L9" i="2"/>
  <c r="N9" i="2" s="1"/>
  <c r="M9" i="2" s="1"/>
  <c r="P9" i="2" s="1"/>
  <c r="K9" i="2"/>
  <c r="J9" i="2"/>
  <c r="I9" i="2"/>
  <c r="H9" i="2"/>
  <c r="G9" i="2"/>
  <c r="F9" i="2"/>
  <c r="E9" i="2"/>
  <c r="D9" i="2"/>
  <c r="C9" i="2"/>
  <c r="B9" i="2"/>
  <c r="A9" i="2"/>
  <c r="B5" i="2"/>
  <c r="B4" i="2"/>
  <c r="I2" i="2"/>
  <c r="G2" i="2"/>
  <c r="F2" i="2"/>
  <c r="D2" i="2"/>
  <c r="C2" i="2"/>
  <c r="G1" i="2"/>
  <c r="F1" i="2"/>
  <c r="D1" i="2"/>
  <c r="C1" i="2"/>
  <c r="B1" i="2"/>
  <c r="L11" i="2" l="1"/>
  <c r="N11" i="2" s="1"/>
  <c r="M11" i="2" s="1"/>
  <c r="P11" i="2" s="1"/>
  <c r="I28" i="1" l="1"/>
  <c r="K28" i="1" s="1"/>
  <c r="H28" i="1"/>
  <c r="J28" i="1" s="1"/>
  <c r="L28" i="1" s="1"/>
  <c r="N28" i="1" s="1"/>
  <c r="M28" i="1" s="1"/>
  <c r="P28" i="1" s="1"/>
  <c r="G28" i="1"/>
  <c r="F28" i="1"/>
  <c r="E28" i="1"/>
  <c r="D28" i="1"/>
  <c r="C28" i="1"/>
  <c r="B28" i="1"/>
  <c r="A28" i="1"/>
  <c r="I27" i="1"/>
  <c r="K27" i="1" s="1"/>
  <c r="H27" i="1"/>
  <c r="J27" i="1" s="1"/>
  <c r="L27" i="1" s="1"/>
  <c r="N27" i="1" s="1"/>
  <c r="M27" i="1" s="1"/>
  <c r="P27" i="1" s="1"/>
  <c r="G27" i="1"/>
  <c r="F27" i="1"/>
  <c r="E27" i="1"/>
  <c r="D27" i="1"/>
  <c r="C27" i="1"/>
  <c r="B27" i="1"/>
  <c r="A27" i="1"/>
  <c r="I26" i="1"/>
  <c r="K26" i="1" s="1"/>
  <c r="H26" i="1"/>
  <c r="J26" i="1" s="1"/>
  <c r="L26" i="1" s="1"/>
  <c r="N26" i="1" s="1"/>
  <c r="M26" i="1" s="1"/>
  <c r="P26" i="1" s="1"/>
  <c r="G26" i="1"/>
  <c r="F26" i="1"/>
  <c r="E26" i="1"/>
  <c r="D26" i="1"/>
  <c r="C26" i="1"/>
  <c r="B26" i="1"/>
  <c r="A26" i="1"/>
  <c r="I25" i="1"/>
  <c r="K25" i="1" s="1"/>
  <c r="H25" i="1"/>
  <c r="J25" i="1" s="1"/>
  <c r="L25" i="1" s="1"/>
  <c r="N25" i="1" s="1"/>
  <c r="M25" i="1" s="1"/>
  <c r="P25" i="1" s="1"/>
  <c r="G25" i="1"/>
  <c r="F25" i="1"/>
  <c r="E25" i="1"/>
  <c r="D25" i="1"/>
  <c r="C25" i="1"/>
  <c r="B25" i="1"/>
  <c r="A25" i="1"/>
  <c r="I24" i="1"/>
  <c r="K24" i="1" s="1"/>
  <c r="H24" i="1"/>
  <c r="J24" i="1" s="1"/>
  <c r="L24" i="1" s="1"/>
  <c r="N24" i="1" s="1"/>
  <c r="M24" i="1" s="1"/>
  <c r="P24" i="1" s="1"/>
  <c r="G24" i="1"/>
  <c r="F24" i="1"/>
  <c r="E24" i="1"/>
  <c r="D24" i="1"/>
  <c r="C24" i="1"/>
  <c r="B24" i="1"/>
  <c r="A24" i="1"/>
  <c r="I23" i="1"/>
  <c r="K23" i="1" s="1"/>
  <c r="H23" i="1"/>
  <c r="J23" i="1" s="1"/>
  <c r="L23" i="1" s="1"/>
  <c r="N23" i="1" s="1"/>
  <c r="M23" i="1" s="1"/>
  <c r="P23" i="1" s="1"/>
  <c r="G23" i="1"/>
  <c r="F23" i="1"/>
  <c r="E23" i="1"/>
  <c r="D23" i="1"/>
  <c r="C23" i="1"/>
  <c r="B23" i="1"/>
  <c r="A23" i="1"/>
  <c r="I22" i="1"/>
  <c r="K22" i="1" s="1"/>
  <c r="H22" i="1"/>
  <c r="J22" i="1" s="1"/>
  <c r="L22" i="1" s="1"/>
  <c r="N22" i="1" s="1"/>
  <c r="M22" i="1" s="1"/>
  <c r="P22" i="1" s="1"/>
  <c r="G22" i="1"/>
  <c r="F22" i="1"/>
  <c r="E22" i="1"/>
  <c r="D22" i="1"/>
  <c r="C22" i="1"/>
  <c r="B22" i="1"/>
  <c r="A22" i="1"/>
  <c r="K21" i="1"/>
  <c r="I21" i="1"/>
  <c r="H21" i="1"/>
  <c r="J21" i="1" s="1"/>
  <c r="L21" i="1" s="1"/>
  <c r="N21" i="1" s="1"/>
  <c r="M21" i="1" s="1"/>
  <c r="P21" i="1" s="1"/>
  <c r="G21" i="1"/>
  <c r="F21" i="1"/>
  <c r="E21" i="1"/>
  <c r="D21" i="1"/>
  <c r="C21" i="1"/>
  <c r="B21" i="1"/>
  <c r="A21" i="1"/>
  <c r="I20" i="1"/>
  <c r="K20" i="1" s="1"/>
  <c r="H20" i="1"/>
  <c r="J20" i="1" s="1"/>
  <c r="L20" i="1" s="1"/>
  <c r="N20" i="1" s="1"/>
  <c r="M20" i="1" s="1"/>
  <c r="P20" i="1" s="1"/>
  <c r="G20" i="1"/>
  <c r="F20" i="1"/>
  <c r="E20" i="1"/>
  <c r="D20" i="1"/>
  <c r="C20" i="1"/>
  <c r="B20" i="1"/>
  <c r="A20" i="1"/>
  <c r="I19" i="1"/>
  <c r="K19" i="1" s="1"/>
  <c r="H19" i="1"/>
  <c r="J19" i="1" s="1"/>
  <c r="L19" i="1" s="1"/>
  <c r="N19" i="1" s="1"/>
  <c r="M19" i="1" s="1"/>
  <c r="P19" i="1" s="1"/>
  <c r="G19" i="1"/>
  <c r="F19" i="1"/>
  <c r="E19" i="1"/>
  <c r="D19" i="1"/>
  <c r="C19" i="1"/>
  <c r="B19" i="1"/>
  <c r="A19" i="1"/>
  <c r="I18" i="1"/>
  <c r="K18" i="1" s="1"/>
  <c r="H18" i="1"/>
  <c r="J18" i="1" s="1"/>
  <c r="L18" i="1" s="1"/>
  <c r="N18" i="1" s="1"/>
  <c r="M18" i="1" s="1"/>
  <c r="P18" i="1" s="1"/>
  <c r="G18" i="1"/>
  <c r="F18" i="1"/>
  <c r="E18" i="1"/>
  <c r="D18" i="1"/>
  <c r="C18" i="1"/>
  <c r="B18" i="1"/>
  <c r="A18" i="1"/>
  <c r="I17" i="1"/>
  <c r="K17" i="1" s="1"/>
  <c r="H17" i="1"/>
  <c r="J17" i="1" s="1"/>
  <c r="L17" i="1" s="1"/>
  <c r="N17" i="1" s="1"/>
  <c r="M17" i="1" s="1"/>
  <c r="P17" i="1" s="1"/>
  <c r="G17" i="1"/>
  <c r="F17" i="1"/>
  <c r="E17" i="1"/>
  <c r="D17" i="1"/>
  <c r="C17" i="1"/>
  <c r="B17" i="1"/>
  <c r="A17" i="1"/>
  <c r="I16" i="1"/>
  <c r="K16" i="1" s="1"/>
  <c r="H16" i="1"/>
  <c r="J16" i="1" s="1"/>
  <c r="L16" i="1" s="1"/>
  <c r="N16" i="1" s="1"/>
  <c r="M16" i="1" s="1"/>
  <c r="P16" i="1" s="1"/>
  <c r="G16" i="1"/>
  <c r="F16" i="1"/>
  <c r="E16" i="1"/>
  <c r="D16" i="1"/>
  <c r="C16" i="1"/>
  <c r="B16" i="1"/>
  <c r="A16" i="1"/>
  <c r="I15" i="1"/>
  <c r="K15" i="1" s="1"/>
  <c r="H15" i="1"/>
  <c r="J15" i="1" s="1"/>
  <c r="L15" i="1" s="1"/>
  <c r="N15" i="1" s="1"/>
  <c r="M15" i="1" s="1"/>
  <c r="P15" i="1" s="1"/>
  <c r="G15" i="1"/>
  <c r="F15" i="1"/>
  <c r="E15" i="1"/>
  <c r="D15" i="1"/>
  <c r="C15" i="1"/>
  <c r="B15" i="1"/>
  <c r="A15" i="1"/>
  <c r="I14" i="1"/>
  <c r="K14" i="1" s="1"/>
  <c r="H14" i="1"/>
  <c r="J14" i="1" s="1"/>
  <c r="L14" i="1" s="1"/>
  <c r="N14" i="1" s="1"/>
  <c r="M14" i="1" s="1"/>
  <c r="P14" i="1" s="1"/>
  <c r="G14" i="1"/>
  <c r="F14" i="1"/>
  <c r="E14" i="1"/>
  <c r="D14" i="1"/>
  <c r="C14" i="1"/>
  <c r="B14" i="1"/>
  <c r="A14" i="1"/>
  <c r="I13" i="1"/>
  <c r="K13" i="1" s="1"/>
  <c r="H13" i="1"/>
  <c r="J13" i="1" s="1"/>
  <c r="L13" i="1" s="1"/>
  <c r="N13" i="1" s="1"/>
  <c r="M13" i="1" s="1"/>
  <c r="P13" i="1" s="1"/>
  <c r="G13" i="1"/>
  <c r="F13" i="1"/>
  <c r="E13" i="1"/>
  <c r="D13" i="1"/>
  <c r="C13" i="1"/>
  <c r="B13" i="1"/>
  <c r="A13" i="1"/>
  <c r="I12" i="1"/>
  <c r="K12" i="1" s="1"/>
  <c r="H12" i="1"/>
  <c r="J12" i="1" s="1"/>
  <c r="L12" i="1" s="1"/>
  <c r="N12" i="1" s="1"/>
  <c r="M12" i="1" s="1"/>
  <c r="P12" i="1" s="1"/>
  <c r="G12" i="1"/>
  <c r="F12" i="1"/>
  <c r="E12" i="1"/>
  <c r="D12" i="1"/>
  <c r="C12" i="1"/>
  <c r="B12" i="1"/>
  <c r="A12" i="1"/>
  <c r="I11" i="1"/>
  <c r="K11" i="1" s="1"/>
  <c r="H11" i="1"/>
  <c r="J11" i="1" s="1"/>
  <c r="G11" i="1"/>
  <c r="F11" i="1"/>
  <c r="E11" i="1"/>
  <c r="D11" i="1"/>
  <c r="C11" i="1"/>
  <c r="B11" i="1"/>
  <c r="A11" i="1"/>
  <c r="I10" i="1"/>
  <c r="K10" i="1" s="1"/>
  <c r="H10" i="1"/>
  <c r="J10" i="1" s="1"/>
  <c r="G10" i="1"/>
  <c r="F10" i="1"/>
  <c r="E10" i="1"/>
  <c r="D10" i="1"/>
  <c r="C10" i="1"/>
  <c r="B10" i="1"/>
  <c r="A10" i="1"/>
  <c r="L9" i="1"/>
  <c r="N9" i="1" s="1"/>
  <c r="M9" i="1" s="1"/>
  <c r="P9" i="1" s="1"/>
  <c r="K9" i="1"/>
  <c r="J9" i="1"/>
  <c r="I9" i="1"/>
  <c r="H9" i="1"/>
  <c r="G9" i="1"/>
  <c r="F9" i="1"/>
  <c r="E9" i="1"/>
  <c r="D9" i="1"/>
  <c r="C9" i="1"/>
  <c r="B9" i="1"/>
  <c r="A9" i="1"/>
  <c r="B5" i="1"/>
  <c r="B4" i="1"/>
  <c r="I2" i="1"/>
  <c r="G2" i="1"/>
  <c r="F2" i="1"/>
  <c r="D2" i="1"/>
  <c r="C2" i="1"/>
  <c r="G1" i="1"/>
  <c r="F1" i="1"/>
  <c r="D1" i="1"/>
  <c r="C1" i="1"/>
  <c r="B1" i="1"/>
  <c r="L10" i="1" l="1"/>
  <c r="N10" i="1" s="1"/>
  <c r="M10" i="1" s="1"/>
  <c r="P10" i="1" s="1"/>
  <c r="L11" i="1"/>
  <c r="N11" i="1" s="1"/>
  <c r="M11" i="1" s="1"/>
  <c r="P11" i="1" s="1"/>
</calcChain>
</file>

<file path=xl/sharedStrings.xml><?xml version="1.0" encoding="utf-8"?>
<sst xmlns="http://schemas.openxmlformats.org/spreadsheetml/2006/main" count="1944" uniqueCount="277">
  <si>
    <t>Al</t>
  </si>
  <si>
    <t>ENTIDAD:</t>
  </si>
  <si>
    <t>PROCESO:</t>
  </si>
  <si>
    <t>Impacto</t>
  </si>
  <si>
    <t>CALIFICACIÓN RIESGO INHERENTE</t>
  </si>
  <si>
    <t>CALIFICACIÓN RIESGO RESIDUAL</t>
  </si>
  <si>
    <t>Plan de Acción</t>
  </si>
  <si>
    <t>Seguimientos por parte del Líder del Proceso</t>
  </si>
  <si>
    <t>No. DEL RIESGO</t>
  </si>
  <si>
    <t>RIESGO</t>
  </si>
  <si>
    <t>% Probabilidad Inherente</t>
  </si>
  <si>
    <t>% Impacto Inherente</t>
  </si>
  <si>
    <t>PROBABILIDAD</t>
  </si>
  <si>
    <t>IMPACTO</t>
  </si>
  <si>
    <t>SEVERIDAD (NIVEL DE RIESGO)</t>
  </si>
  <si>
    <t>% Probabilidad Residual</t>
  </si>
  <si>
    <t>% Impacto Residual</t>
  </si>
  <si>
    <t>¿Requiere Plan de Acción?</t>
  </si>
  <si>
    <t>Tratamiento</t>
  </si>
  <si>
    <t xml:space="preserve">Determine el tratamiento a seguir 
</t>
  </si>
  <si>
    <t>Definición del Tratamiento</t>
  </si>
  <si>
    <t>Descripción de la Acción, basado en el análisis de causas</t>
  </si>
  <si>
    <t>Responsable 
(Cargo)</t>
  </si>
  <si>
    <t>Fecha de Inicio</t>
  </si>
  <si>
    <t>Fecha de Finalización</t>
  </si>
  <si>
    <t>Seguimiento 1 (Fecha y avance)</t>
  </si>
  <si>
    <t>Seguimiento 2 (Fecha y avance)</t>
  </si>
  <si>
    <t>Seguimiento 3 ... (Fecha y avance)</t>
  </si>
  <si>
    <t>Verificación por parte de segunda línea de defensa o quien haga sus veces 
(Fecha y Descripción)</t>
  </si>
  <si>
    <t>Verificación por parte de la Oficina de Control Interno o quien haga sus veces 
(Fecha y Descripción)</t>
  </si>
  <si>
    <t>Estado</t>
  </si>
  <si>
    <t>Leve</t>
  </si>
  <si>
    <t>Menor</t>
  </si>
  <si>
    <t>Moderado</t>
  </si>
  <si>
    <t>Mayor</t>
  </si>
  <si>
    <t>Catastrófico</t>
  </si>
  <si>
    <t>Reducir_Mitigar</t>
  </si>
  <si>
    <t>Mejorar la eficiencia en la recopilación, análisis y consolidación de información para asegurar el reporte oportuno y efectivo del avance y cumplimiento del Plan de Acción de la Secretaría.</t>
  </si>
  <si>
    <t xml:space="preserve">Director de Planeacion Agropecuaria </t>
  </si>
  <si>
    <t>La dirección de Planeación Agropecuaria y Desarrollo Rural,  realizó convocatoria de seguimiento al plan de acción mediante oficio GOBOL-26-021531. En esta reunión participaron las demas direcciones que conforman la Secretaria de Agricultura, donde se presentaron las evidencias y/o soportes de las metas cumplidas en lo corrido de 2026.</t>
  </si>
  <si>
    <t>Probabilidad</t>
  </si>
  <si>
    <t>Muy Alta</t>
  </si>
  <si>
    <t>Alto</t>
  </si>
  <si>
    <t>Extremo</t>
  </si>
  <si>
    <t>Fortalecer la capacidad institucional para consolidar, monitorear y evaluar de manera eficiente el cumplimiento de las estrategias y metas del PDEA, garantizando información precisa, oportuna y útil para la toma de decisiones.</t>
  </si>
  <si>
    <t>A corte del primer cuatrimestre de 2026, el Plan de Extensión Agropecuaria PDEA 2024-2027 se encuentra en etapa de ejecución, fue suscrito convenio interadministrativo para anuar esfuerzos entre la Agencia de Desarrollo Rural y la Universidad de Córdoba.</t>
  </si>
  <si>
    <t>Alta</t>
  </si>
  <si>
    <t>Evitar</t>
  </si>
  <si>
    <t>Fortalecer los mecanismos institucionales de control, transparencia y autonomía en la ejecución y supervisión de proyectos de inversión pública, reduciendo la incidencia de presiones externas y asegurando el cumplimiento de los principios de la gestión pública.</t>
  </si>
  <si>
    <t xml:space="preserve">Director de Asistencia Técnica </t>
  </si>
  <si>
    <t>Durante el primer cuatrimestre de la vigencia 2026, aunque esta Secretaría no generó procesos contractuales en la presente anualidad con corte al periodo evaluado, se continuó realizando revisión periódica de la plataforma SECOP II, con el propósito de verificar su adecuado funcionamiento, mantener control preventivo sobre futuras actuaciones contractuales y asegurar el cumplimiento de los lineamientos normativos relacionados con la publicación oportuna de la información contractual.</t>
  </si>
  <si>
    <t>Media</t>
  </si>
  <si>
    <t>Fortalecer la capacidad institucional para prevenir, detectar y controlar posibles intentos de apropiación indebida de recursos públicos por parte de terceros, asegurando una gestión transparente, eficiente y ajustada a la normatividad vigente.</t>
  </si>
  <si>
    <t>Baja</t>
  </si>
  <si>
    <t>Bajo</t>
  </si>
  <si>
    <t>Muy Baja</t>
  </si>
  <si>
    <t>NIVELES DE RIESGO</t>
  </si>
  <si>
    <t>Reducir_mitigar_Transferir_Evitar</t>
  </si>
  <si>
    <t>Requiere Plan de Acción</t>
  </si>
  <si>
    <t>Redicir_Transferir</t>
  </si>
  <si>
    <t>Aceptar</t>
  </si>
  <si>
    <t>No requiere Plan de Acción</t>
  </si>
  <si>
    <t>Establecer pliegos de condiciones ajustados a las Leyes vigentes; y aplicarlos con criterios de objetividad. Revisar la autenticidad de todos los documentos presentados por el oferente.</t>
  </si>
  <si>
    <t>Secretario de Desarrollo Económico y/o Directores</t>
  </si>
  <si>
    <t>Se adelantaron las gestiones administrativas y presupuestales requeridas para la estructuración de los futuros procesos contractuales asociados a los proyectos a cargo de la DADS</t>
  </si>
  <si>
    <t>Se adelantó  la selección del asociado encargado de ejecutar el convenio para «AUNAR ESFUERZOS TÉCNICOS, 
ADMINISTRATIVOS, FINANCIEROS Y HUMANOS, PARA IMPLEMENTACIÓN DE FERIAS Y RUEDAS DE NEGOCIOS 
PARA EMPRENDEDORES DE BOLÍVAR»</t>
  </si>
  <si>
    <t>Revision periodica del avance y/o ejecucion de la obra contratada</t>
  </si>
  <si>
    <t xml:space="preserve">OTROSÍ 2 CONVENIO DE ASOCIACIÓN No. 054 DEL 
28 DE MAYO 2025 CELEBRADO ENTRE EL DEPARTAMENTO DE BOLÍVAR Y LA 
FUNDACIÓN PROMIGAS. </t>
  </si>
  <si>
    <t xml:space="preserve">Se realiza verificación del tramite de novedades de embargo y desembargo y se maneja matriz de seguimiento.  </t>
  </si>
  <si>
    <t>Coordinador Grupo Nomina</t>
  </si>
  <si>
    <t>En proceso</t>
  </si>
  <si>
    <t>Se reciben oficios institucionales de la dirección de calidad educativa con la radicación de novedades de horas extra.  Se maneja matriz de medición del proceso.</t>
  </si>
  <si>
    <t>Se diligencia matriz de seguimiento a proceso y se genera lista de chequeo para cada expediente</t>
  </si>
  <si>
    <t>Profesional Escalafón</t>
  </si>
  <si>
    <t>Se publican en SUIT los tramites y otros procedimientos administrativos para consulta ciudadana</t>
  </si>
  <si>
    <t>Coordinador Atención al ciudadano</t>
  </si>
  <si>
    <t>Expedición y divulgación de circular preventiva del cobro de tramites.</t>
  </si>
  <si>
    <t>Director Administrativo de Planta y Establecimientos Educativos</t>
  </si>
  <si>
    <t>Se actualizan procedimientosy formatos por solicitud de áreas.</t>
  </si>
  <si>
    <t>Profesional gestión institucional</t>
  </si>
  <si>
    <t>Todos los proyectos se tramitan a traves de la plataforma PIIP del DNP.</t>
  </si>
  <si>
    <t>Profesional planeación educativa</t>
  </si>
  <si>
    <t>Realizar visitas de seguimiento y auditoria del uso de los recursos de FOSE.</t>
  </si>
  <si>
    <t>Profesional coordianador FOSE</t>
  </si>
  <si>
    <t>Todos los procesos se cargan en plataformas estatales y se maneja internamente matriz de seguimiento con acceso a plataformas</t>
  </si>
  <si>
    <t>Profesional contratación</t>
  </si>
  <si>
    <t>Racionalizar los tramites , publicidad de los procedimientos de los mismos.</t>
  </si>
  <si>
    <t>Secretaria de Hacienda - Despacho</t>
  </si>
  <si>
    <t>Publicidad de las fechas de vencimiento del pago de los impuestos</t>
  </si>
  <si>
    <t>Dirección Financiera de Ingresos</t>
  </si>
  <si>
    <t xml:space="preserve">Elaboración de Informes de Recaudo por acuerdos de pago </t>
  </si>
  <si>
    <t>Oficina de Cobro Coactivo</t>
  </si>
  <si>
    <t>Infomres de hallazgos</t>
  </si>
  <si>
    <t>Fondo Territorial de Pensiones</t>
  </si>
  <si>
    <t>Revisón en las plataformas de control</t>
  </si>
  <si>
    <t>Revisar y solicitar informes de seguimiento para llevar control de las peticiones, consultas y conceptos entregados para estudio de los abogados del despacho o de cada dirección</t>
  </si>
  <si>
    <t>Secretario del Interior</t>
  </si>
  <si>
    <r>
      <rPr>
        <b/>
        <sz val="10"/>
        <rFont val="Arial"/>
        <family val="2"/>
      </rPr>
      <t>30/04/2025</t>
    </r>
    <r>
      <rPr>
        <sz val="10"/>
        <rFont val="Arial"/>
        <family val="2"/>
      </rPr>
      <t xml:space="preserve">
Se realiza seguimiento a las PQRS para verificar el cumplimiento de los términos de atención. </t>
    </r>
  </si>
  <si>
    <t>Fechas( 15/04/2026 ) Realizar seguimiento y llevar control de las peticiones, consultas y conceptos entregados para estudio de los abogados del despacho o de cada dirección</t>
  </si>
  <si>
    <t>Revisar los procesos contractuales de conformidad con las necesidades del PAA</t>
  </si>
  <si>
    <r>
      <rPr>
        <b/>
        <sz val="10"/>
        <rFont val="Arial"/>
        <family val="2"/>
      </rPr>
      <t>30/04/2025</t>
    </r>
    <r>
      <rPr>
        <sz val="10"/>
        <rFont val="Arial"/>
        <family val="2"/>
      </rPr>
      <t xml:space="preserve">
Se realiza revisión a los procesos contractuales de conformidad con el PAA. </t>
    </r>
  </si>
  <si>
    <t>Fechas( 15/04/2026  ) Realizar acompañamiento jurídico en las etapas de los procesos contractuales de conformidad con las necesidades del PAA</t>
  </si>
  <si>
    <t>Revisar informes del cumplimiento de las obligaciones de los contratos de acuerdo con la periodicidad establecida.</t>
  </si>
  <si>
    <r>
      <rPr>
        <b/>
        <sz val="10"/>
        <rFont val="Arial"/>
        <family val="2"/>
      </rPr>
      <t>30/04/2025</t>
    </r>
    <r>
      <rPr>
        <sz val="10"/>
        <rFont val="Arial"/>
        <family val="2"/>
      </rPr>
      <t xml:space="preserve">
Se realiza seguimiento a los informes de cumplimiento de las obligaciones contractuales periodicamente. </t>
    </r>
  </si>
  <si>
    <t>fechas (todos los meses) Solicitar informes del cumplimiento de las obligaciones de los contratos de acuerdo con la periodicidad establecida, y realizar matrices de seguimiento de los mismos.</t>
  </si>
  <si>
    <t>Rvisar que las actividads programas se cumplan a cabalidad</t>
  </si>
  <si>
    <t>Director del sur de Bolívar</t>
  </si>
  <si>
    <r>
      <rPr>
        <b/>
        <sz val="10"/>
        <rFont val="Arial"/>
        <family val="2"/>
      </rPr>
      <t>30/04/2025</t>
    </r>
    <r>
      <rPr>
        <sz val="10"/>
        <rFont val="Arial"/>
        <family val="2"/>
      </rPr>
      <t xml:space="preserve">
Se ha realizado la revisión de actividades programadas, cumpliendo con la planificación y gestión de proyectos.</t>
    </r>
  </si>
  <si>
    <t>Fechas( 15/04/2026 ) Refuerzo en valores y dentro de la cultura de la legalidad e integridad.</t>
  </si>
  <si>
    <t>Revisar que se esten realizando cacipaciones sobre SIGOB y realizar monitoreo para asegurar la fiabilidad de la información</t>
  </si>
  <si>
    <r>
      <rPr>
        <b/>
        <sz val="10"/>
        <rFont val="Arial"/>
        <family val="2"/>
      </rPr>
      <t>30/04/2025</t>
    </r>
    <r>
      <rPr>
        <sz val="10"/>
        <rFont val="Arial"/>
        <family val="2"/>
      </rPr>
      <t xml:space="preserve">
Se realizaron Oficios de gestión desde la dirección del Sur de Bolívar, para asegurar la fiabilidad de la información. </t>
    </r>
  </si>
  <si>
    <t>Fechas( 15/04/2026 ) Establecer herramientas de comunicación para la remisión de información pública a través de SIGOB.</t>
  </si>
  <si>
    <t xml:space="preserve">Revisar y solicitar los informes y listados de asistencia de las actividades realizadas para su publicación en redes sociales </t>
  </si>
  <si>
    <t>Director de Gobernanza</t>
  </si>
  <si>
    <r>
      <rPr>
        <b/>
        <sz val="10"/>
        <rFont val="Arial"/>
        <family val="2"/>
      </rPr>
      <t>30/04/2025</t>
    </r>
    <r>
      <rPr>
        <sz val="10"/>
        <rFont val="Arial"/>
        <family val="2"/>
      </rPr>
      <t xml:space="preserve">
Se revisa y se hace seguimiento a las actividades realizadas con el fin de que beneficie a toda la población.</t>
    </r>
  </si>
  <si>
    <t xml:space="preserve">Fechas( 15/04/2026 ) Publicar cada una de las actividades contempladas en los proyectos de capacitación o formación, antes y después de su ejecución. </t>
  </si>
  <si>
    <t>Hacer seguimiento y revisar los informes de las actividades realizadas con sus respectivas evidencias</t>
  </si>
  <si>
    <r>
      <rPr>
        <b/>
        <sz val="10"/>
        <rFont val="Arial"/>
        <family val="2"/>
      </rPr>
      <t>30/04/2025</t>
    </r>
    <r>
      <rPr>
        <sz val="10"/>
        <rFont val="Arial"/>
        <family val="2"/>
      </rPr>
      <t xml:space="preserve">
Se realiza seguimiento a los informes de las actividades de capacitación o formación realizadas verificando que los funcionarios o terceros hayan cumplido los requisitos académicos. </t>
    </r>
  </si>
  <si>
    <t>Fechas( 15/04/2026 ) Establecimiento previo, claro y trasnsparente de requisitos para certificación.</t>
  </si>
  <si>
    <t>Llevar control en el reparto de los actos administrativos a ser expedidos o entregados para revisión y visto bueno de los abogados del despacho o de la respectiva dirección</t>
  </si>
  <si>
    <t>Director de asistencia municipal</t>
  </si>
  <si>
    <r>
      <rPr>
        <b/>
        <sz val="10"/>
        <rFont val="Arial"/>
        <family val="2"/>
      </rPr>
      <t>30/04/2025</t>
    </r>
    <r>
      <rPr>
        <sz val="10"/>
        <rFont val="Arial"/>
        <family val="2"/>
      </rPr>
      <t xml:space="preserve">
Se lleva control en el reparto de los actos administrativos expedidos o entregados a la Dirección. </t>
    </r>
  </si>
  <si>
    <t>SE REALIZA VERIFICACION DIARIA AL RECIBIR SOLICTUDES</t>
  </si>
  <si>
    <t>Revisión Juridica previa por parte de otro funcionario</t>
  </si>
  <si>
    <r>
      <rPr>
        <b/>
        <sz val="10"/>
        <rFont val="Arial"/>
        <family val="2"/>
      </rPr>
      <t>30/04/2025</t>
    </r>
    <r>
      <rPr>
        <sz val="10"/>
        <rFont val="Arial"/>
        <family val="2"/>
      </rPr>
      <t xml:space="preserve">
Se realiza revisión jurídica previa a los conceptos de legalidad emitidos. </t>
    </r>
  </si>
  <si>
    <t>Diseñar e implementar un sistema integral de supervisión técnica y financiera para la ejecución de convenios solidarios, que incluya equipos interdisciplinarios encargados de verificar el avance físico y financiero de las obras, y controles internos como auditorías, alertas tempranas y revisión periódica de informes, con el fin de prevenir desviaciones, irregularidades y garantizar la trazabilidad de los recursos públicos.</t>
  </si>
  <si>
    <t xml:space="preserve">Director de participación cuidadana </t>
  </si>
  <si>
    <r>
      <rPr>
        <b/>
        <sz val="10"/>
        <rFont val="Arial"/>
        <family val="2"/>
      </rPr>
      <t>30/04/2026</t>
    </r>
    <r>
      <rPr>
        <sz val="10"/>
        <rFont val="Arial"/>
        <family val="2"/>
      </rPr>
      <t xml:space="preserve">
Se han realizado los seguimientos a los convenios solidarios con el equipo interdiciplinarios para prevenir desviaciones, irregularidades y garantizar el eficiente uso de los recursos, todo esto consagrado en los informes técnicos y contables. </t>
    </r>
  </si>
  <si>
    <t>REALIZAR VERIFICACIÓN TECNICA Y FINANCIERA CADA 15 DIAS</t>
  </si>
  <si>
    <t>Sin Iniciar</t>
  </si>
  <si>
    <t>Diseñar, formalizar e implementar un procedimiento interno para la realización de visitas de inspección, vigilancia y control, que contemple etapas claramente definidas, responsables asignados, formatos estandarizados y criterios de actuación específicos; capacitar al personal encargado en el marco legal aplicable, límites de sus funciones y buenas prácticas de supervisión para prevenir extralimitaciones o decisiones arbitrarias; y documentar rigurosamente cada visita mediante informes técnicos, actas firmadas y evidencia fotográfica o audiovisual que respalde las actuaciones realizadas.</t>
  </si>
  <si>
    <r>
      <rPr>
        <b/>
        <sz val="10"/>
        <rFont val="Arial"/>
        <family val="2"/>
      </rPr>
      <t xml:space="preserve">30/04/2026 </t>
    </r>
    <r>
      <rPr>
        <sz val="10"/>
        <rFont val="Arial"/>
        <family val="2"/>
      </rPr>
      <t xml:space="preserve">
procedimiento IVC revisado, e informes de Inspección vigilancia y control realizados en el cuatrimestre de acuerdo a la normatividad legal vigente en la materia. </t>
    </r>
  </si>
  <si>
    <t>REALIZAR INSPECCION, VIGILANCIA Y CONTROL CON EL DEBIDO PROCEDIMIENTO CADA MES</t>
  </si>
  <si>
    <t>Realizar seguimiento de actualizacion de la plataforma Ekogui a los distintos abogados asignados a la Direccion de Defensa Judicial</t>
  </si>
  <si>
    <t>Tecnico Operativo Grado 07</t>
  </si>
  <si>
    <t>Solciitud de enlaces a las distintas dependencias de la Gobernación, con el fin de garantizar la correcta y oportuna entrega de la información requerida.</t>
  </si>
  <si>
    <t>Directora Administrativa Grado 02</t>
  </si>
  <si>
    <t>Realizar acompañamiento jurídico en las etapas de los procesos contractuales de conformidad a las solicitudes elevadas por las diferentes dependencias de la entidad.</t>
  </si>
  <si>
    <t>Director Administrativo Grado 02</t>
  </si>
  <si>
    <t>30/04/2026 - 33.33%</t>
  </si>
  <si>
    <t>Enviar información constantemente con relación a las leyes, reglamentos, guías y aspectos que funjan como herramientas de actualización en materia contractual y realizar acompañamiento jurídico en las etapas de los procesos contractuales de conformidad a las solicitudes elevadas por las diferentes dependencias de la entidad</t>
  </si>
  <si>
    <t xml:space="preserve">Director Administrativo Grado 02 </t>
  </si>
  <si>
    <t>Verificar las propuestas las cuales deben cumplir con el lleno de los requisitos exigidos en los estudios previos y sensibilizar cumplimiento de funciones y  capacitaciones en temas relacionados con cultura de la legalidad y transparencia en la administracion-  sanciones ejemplarizantes.</t>
  </si>
  <si>
    <t xml:space="preserve">Implementar un sistema de Gestion de PQRS que registre, haga seguimiento y genere alertas automaticas de vencimiento de terminos </t>
  </si>
  <si>
    <t xml:space="preserve">Oficina de Atención Al ciudadano /pqrs </t>
  </si>
  <si>
    <t xml:space="preserve">Publicar guias y proedimientos claros sobre los requisitos legales para reconocimiento de perosneria juridica </t>
  </si>
  <si>
    <t>Capacitar a los funcionarios y contratistas en el manejo del Sistema de Información y Gestión para la Gobernabilidad Democrática -SIGOB, u otros canales de respuesta.</t>
  </si>
  <si>
    <t>secretario</t>
  </si>
  <si>
    <t>12/30/2026</t>
  </si>
  <si>
    <t>se realizo la primera capacitacion en sistema de informacion y gestion de la gobernacion para mitigar riesgos . 02/05/2026</t>
  </si>
  <si>
    <t xml:space="preserve">Socializar la ruta de accion de cada proceso, para el correcto funCionamiento de la dependencia.  </t>
  </si>
  <si>
    <t>se realizaron las mesas correspondientes que permitieron el direccionamiento y correcto funcionamiento de la dependencia04/02/2026-17/02/2026</t>
  </si>
  <si>
    <t xml:space="preserve">Establecer responsables que determinen al funcionario mas idoneo para darle respuesta a las peticiones que lleguen a la dependencia. . </t>
  </si>
  <si>
    <t>se reestablecieron los respondables correspondientes para dar respuesta a las peticiones, manejo de planes, plataformas entre otros. 28/04/2026</t>
  </si>
  <si>
    <t xml:space="preserve">Socializar con los funcionarios de manera oportuna sobre todas las actividades y/o proyectos realizadas o en curso.. . </t>
  </si>
  <si>
    <t>se llevaron a cabo las jornadas establecids en el plan de accion que permitieron la socializacion oportuna de los procesos, proyectos, actividades y cumplimiento de metas de la dependencia 28/01/2026-10/02/2026</t>
  </si>
  <si>
    <t xml:space="preserve">Impartir la instrucción de la utilizacion obligatoria del correo institucional creado para cada funcionario.. . </t>
  </si>
  <si>
    <t>se impartieron de manera oportuna las instrucciones que permitan el uso de los canales institucionales. 26/01/2026</t>
  </si>
  <si>
    <t xml:space="preserve">Realizar reuniones periodicas que permitan redireccionar caulquier error.. . </t>
  </si>
  <si>
    <t>se realizaron los seguimientos a la gestion de manera oportuna teniendo en cuenta el plan de mejoramiento suscrito con control interno que permiten el direccionamiento y la prevencion de errores en la gestion. fecha ultima de seguimiento   28/04/2026</t>
  </si>
  <si>
    <t>Formar un equipo líder con profesionales de apoyo para la formulación de proyectos.</t>
  </si>
  <si>
    <t>director</t>
  </si>
  <si>
    <t>la direccion de energias renovables en cumplimineto de su misionalidad procede a la conformacion de su equipo de supervisores y formuladores de proyectos que permitan la optima gestion de la direccion.</t>
  </si>
  <si>
    <t>Realizar capacitaciones e inducciones a todo el personal vinculado en el área de energías renovables.</t>
  </si>
  <si>
    <t>sin reporte de capacitacion al equipo vinculado a la direccion.</t>
  </si>
  <si>
    <t xml:space="preserve">revisar informes de actividades y documentos adicionales de los contratistas </t>
  </si>
  <si>
    <t>durante el periodo que comprende el cuatrimestre se realiza la revision e implementacion del formato de actividades adicionales para el cumplimineto de los objetivos de los contratistas, verificacion de documentos anexos en las aplicaciones y plataformas correspondientes.</t>
  </si>
  <si>
    <t>supervision de informes y actas contractuales</t>
  </si>
  <si>
    <t>el quipo de gasificacion realiza reuniones periodocas que permiten realizar la supervision de los proyectos en su etapa de ejecucion y la revisison de las actas contratcuales. se anexa informe de dichas actividades.</t>
  </si>
  <si>
    <t>Recopilar la información, organizarla y digitalizarla</t>
  </si>
  <si>
    <t>de acuerdo a la implementacion del plan de mejoramiento se han realizado los seguiminetos a la gestion documental y de archivo enfocada en la organizacion y digitalizacion de la informacion. se presenta informe de avance de la gestion 05/05/2026</t>
  </si>
  <si>
    <t>Implementar el plan de gestion de velocidad vial en el departamento, debido a que no hay lineamientos internos para actualización oportuna de diagnósticos y planes, ni protocolos para integrar la gestión de velocidad en el plan departamental de seguridad vial.</t>
  </si>
  <si>
    <t>LUIS MIGUEL TORRES TORRES</t>
  </si>
  <si>
    <t>08/05/2026, Se realizó visita tecnica por riesgo inminente de siniestralidad vial en zona escolar en el corregimineto de Hato Viejo (Verificacion de infraestructura y señalizacion vial)</t>
  </si>
  <si>
    <t>Implementar informes de control de indicadores, debido a las deficiencias en políticas organizacionales (falta de procedimientos claros de monitoreo).</t>
  </si>
  <si>
    <t>08/05/2026, Se realizó reportes de avances del plan de desarrollo del primer trimestre del 2026.</t>
  </si>
  <si>
    <t>Validar resportes realizados por las diferentes entidades relaciondas a la siniestralidad vial, debido a la falta de cultura reactiva sin protocolos obligatorios de verificación cruzada.</t>
  </si>
  <si>
    <t>08/05/2026, Se han realizado analisis de los 3 primeros meses de las cifras de los siniestros viales, siendo estos datos proporcinados por la ANSV por medio del boletin informativo.</t>
  </si>
  <si>
    <t>Implementar la revision tecnica interna del uso de la MGA del DNP, debido a la falta de protocolos estandarizados para evaluación de proyectos en movilidad y seguridad vial, estructurando proyectos sin respaldo presupuestal.</t>
  </si>
  <si>
    <t>08/05/2026, Se realizó el analisi de factibilidad del proyecto de sustitucion de vehiculos de tracccion animal para su correspondiente aprobacion.</t>
  </si>
  <si>
    <t>Realizar seguimiento a los procesos contravencionales, capacitación al personal de transito, Debido a la insuficiente capacitación continua de agentes de tránsito en procedimientos legales.</t>
  </si>
  <si>
    <t>ALEX ORLANDO</t>
  </si>
  <si>
    <t xml:space="preserve">Verificación de cotizaciones previas a la adquisición y verificación de precios de refencia </t>
  </si>
  <si>
    <t>30/04/2026  85%</t>
  </si>
  <si>
    <t>elaboración de informes y de actas sobre las ayudas entregadas</t>
  </si>
  <si>
    <t>30/04/2026  33%</t>
  </si>
  <si>
    <t>Se realiza asistencia técnica por parte de la UARIV y de personal experto de la Secretaria a los encargados de la plataforma</t>
  </si>
  <si>
    <t>El Secretario</t>
  </si>
  <si>
    <t>Se solicita formalmente por SIGOB a las Secretarias, Institutos Descentralizados y Aguas de Bolívar la información correspondiente de inversión a víctimas para su reporte en FUT.</t>
  </si>
  <si>
    <t>El Supervisor de contrato realiza reunión previa con el contratista y firman un Acta de Inicio.</t>
  </si>
  <si>
    <t xml:space="preserve">Supervisor </t>
  </si>
  <si>
    <t>Se programaron y notificaron  las visitas de manera anticipada al prestador , seguidamente a la comision tecnica a fin de evitar la filtracion de informacion sobre el desarrollo de la visita.</t>
  </si>
  <si>
    <t>Profesional Especializado lider del componente</t>
  </si>
  <si>
    <t>1 de enero de 2026</t>
  </si>
  <si>
    <t>31 de diciembre de 2026</t>
  </si>
  <si>
    <t>Se anexan los soportes respectivos de las actividades para controlar el riesgo a 30-04-2026</t>
  </si>
  <si>
    <t>De las visitas realizadas en este periodo, se realizó Informe Técnico de la visita en el cual se incluye todo el material fotográfico, así como las evidencias de las Acta de Apertura y cierre de vista firmadas por el Representante legal de la institución como la comisión técnica. Estos documentos reposan en los archivos de la DIVC. </t>
  </si>
  <si>
    <t>Los actos administrativos proyectados por el equipo jurídico en el marco de las diferentes etapas procesales correspondientes a los procesos administrativos sancionatorios cuentan con los vistos buenos del director técnico, jefe Oficina Jurídica y secretario de salud, verificando que esta actuación concuerde con los resultados plasmados en los informes técnico que hacen parte integral de expediente.</t>
  </si>
  <si>
    <t>Director Tecnico IVC</t>
  </si>
  <si>
    <t>Actos administrativos proyectados por el equipo jurídico en el marco de las diferentes etapas procesales correspondientes a los procesos administrativos sancionatorios fueron revisados y aprobados por el director técnico, jefe Oficina Jurídica y secretario de salud, verificando que esta actuación concuerde con los  estipulado en el procedimiento  institucional en cuenta a la graduación de la sanciona impuesta.</t>
  </si>
  <si>
    <t xml:space="preserve">Desarrollo actividades 1, 2 y 3 para reducir riesgo. </t>
  </si>
  <si>
    <t xml:space="preserve">Director de aseguramieto y prestacion </t>
  </si>
  <si>
    <t>Desarrollo actividades 1 y 2 para reducirt el riesgo.</t>
  </si>
  <si>
    <t xml:space="preserve">Desarrollo actividades 1, 2 y 3 para reducir el riesgo. </t>
  </si>
  <si>
    <t>Profesional Universitario Código 219 Grado 03-Lider de Talento Humano</t>
  </si>
  <si>
    <t>Director administrativo y financiero</t>
  </si>
  <si>
    <t>Realizar las tres actividades para con el fin de controlar el riesgo.</t>
  </si>
  <si>
    <t>PE Lider del proceso</t>
  </si>
  <si>
    <t xml:space="preserve">Realizar las 3 actividades para controlar el riesgo. </t>
  </si>
  <si>
    <t>Realizar las 4 actividades para controlar el riesgo.</t>
  </si>
  <si>
    <t>Profesional responsable procedimiento</t>
  </si>
  <si>
    <t>Implementar requisitos de perfeccionamiento lista de chequeo. 
Gestionar plataforma colombia compra eficiente SECOP II,  por cada proceso de contratación.</t>
  </si>
  <si>
    <t xml:space="preserve">Secretario de Seguridad  / Asesor </t>
  </si>
  <si>
    <t xml:space="preserve">
30/04/2026
Contratos Gestionados en plataforma SECOP II
- Código BPIN 202500000044371 / Proyecto   Generación de acciones en el marco del Programa de GUARDIANES DE BOLÍVAR para la Promoción de la Convivencia Ciudadana para la vigencia 2026 en el Departamento de  Bolívar
- Código BPIN 202500000044373 /  Proyecto Desarrollo de las Estrategias, Programas y Acciones del Plan Integral de Seguridad y Convivencia Ciudadana -PISCC- en la vigencia 2026 en el departamento de  Bolívar.
- Código BPIN 202500000044374 / Proyecto Fortalecimiento institucional de la secretaría de seguridad en la vigencia 2026 del departamento de Bolívar.
- Código BPIN 202600000003986 Proyecto fortalecimiento de la seguridad ciudadana y la convivencia pacifica a través de la articulación interinstitucional y la participación comunitaria en el Departamento de Bolívar.
Contratación  que garantiza el cumplimiento de requisitos de Ley.
</t>
  </si>
  <si>
    <t>Consultar periodicamente las páginas oficiales de los entes de seguridad del departamento. 
Solicitud  de información actualizada de los hechos que atentan contra la seguridad y la convivencia, a traves de SIGOB .</t>
  </si>
  <si>
    <t>Dirección de Seguridad</t>
  </si>
  <si>
    <t>30/04/2026
El trabajo de  estadísticas de la secretaria de seguridad se apoya con la policía nacional, lhttps://www.policia.gov.co/estadistica-delictiva en el cual la policía trabaja junto a los casos que les proporciona medicina legal y asi tambien fiscalía, convirtiéndose los hechos delictivos en datos delictivos de todo el país.
Para el corte se gestiono ENERO / ABRIL. del año 2026, se destaca que la información se detalla por el tipo de delito y el reporte se registra entre marzo y abril.</t>
  </si>
  <si>
    <t xml:space="preserve">Reforzar valores dentro de la cultura de la legalidad e integridad  y procesos de concientización del buen uso de los elementos de oficina. 
</t>
  </si>
  <si>
    <t>Dirección de Seguridad de la Planeación</t>
  </si>
  <si>
    <t>30/04/2026
Control de la disposición y manejo adecuado de equipos asignados por logística. 
Verificación de equipos de acuerdo a la asignación.</t>
  </si>
  <si>
    <t>Verificar  la calidad de los elementos entregados y de los antecedentes de las situaciones de orden público que ameritan la adjudicación de los mismos. Cuando aplique.</t>
  </si>
  <si>
    <t xml:space="preserve">30/04/2026
Se registra trazabilidad de los bienes mediante actas de entrega, registros fotográficos y validación por parte de los beneficiarios, lo que permite mayor transparencia en la asignación y reduce el riesgo de direccionamiento indebido. Así mismo, se han establecido criterios objetivos para la priorización de la distribución, basados en necesidades operativas y condiciones de seguridad del territorio.
Se realizó la entrega de dos botes de apoyo fluvial a la Infantería de Marina, con el objetivo de fortalecer la capacidad de reacción operativa de la Fuerza Pública y el control del territorio en zonas fluviales estratégicas.
</t>
  </si>
  <si>
    <t>Revisar  periódicamente los diferentes canales de recepción de PQRS de la Secretaria (Plataforma SIGOB, correos electrónicos institucionales). E iniciar investigaciones disciplinarias tendientes a verificar la ocurrencia de la conducta, determinar si es constitutiva de falta disciplinaria, esclarecer los motivos determinantes, las circunstancias de tiempo, modo y lugar en las que se cometió</t>
  </si>
  <si>
    <t>Secretario de Seguridad  / Directores</t>
  </si>
  <si>
    <t>30/04/2026
Soporte de matriz de PQRS organizada para su oportuna respuesta en el tiempo estipulado del periodo ENERO / ABRIL. Del año 2026.</t>
  </si>
  <si>
    <t>Análizar aspecto situacional periódicamente de las condiciones de seguridad de los  municipios del territorio.</t>
  </si>
  <si>
    <r>
      <t xml:space="preserve">30/04/2026
Se realizó seguimiento a la aplicación de los mecanismos de monitoreo y análisis situacional de las condiciones de seguridad del territorio, conforme a las competencias de la Dirección de Seguridad y a los lineamientos institucionales vigentes.
Se adelantan consejos de seguridad en los municipios de acuerdo a las necesidades y situaciones de orden público.
</t>
    </r>
    <r>
      <rPr>
        <b/>
        <sz val="10"/>
        <color rgb="FFFF0000"/>
        <rFont val="Arial"/>
        <family val="2"/>
      </rPr>
      <t xml:space="preserve">
</t>
    </r>
  </si>
  <si>
    <t>Manejar archivos e información, a discreción del secretario de seguridad y directores en asocio con los entes de seguridad.</t>
  </si>
  <si>
    <r>
      <t xml:space="preserve">30/04/2026
Manejo conforme a politica de confidenciallidad de la entidad y acorde al carácter de reserva especial que a plica por su naturaleza a la secretaria de seguridad. 
</t>
    </r>
    <r>
      <rPr>
        <sz val="10"/>
        <color theme="1"/>
        <rFont val="Arial"/>
        <family val="2"/>
      </rPr>
      <t xml:space="preserve">
Generación de actos administrativos asociados a pago de recompensas, Comité de orden Público, Concejos de seguridad, entre otros. 
Soporte documental en archivos de la Despacho de la Secretaria de Seguridad.
</t>
    </r>
  </si>
  <si>
    <t>Realizar revisión de contratos iniciales y posibles modificaciones que se hayan realizado por parte del personal capacitado.
Reforzar a traves de capacitación los valores dentro de la cultura de la legalidad e integridad</t>
  </si>
  <si>
    <t xml:space="preserve">Secretario de Seguridad </t>
  </si>
  <si>
    <t>30/04/2026
Se realiza seguimiento y reporte de actividades del  proyecto   generación de acciones en el marco del Programa de GUARDIANES DE BOLÍVAR para la Promoción de la Convivencia Ciudadana para la vigencia 2026 en el Departamento de  Bolívar
De igual forma se realizo fortalecimiento de capacidades a traves de:
1. Seminario en nociones del código de convivencia y seguridad ciudadana.
2. entrenamiento para fortalecimiento de sus capacidades como guardianes de Bolivar.</t>
  </si>
  <si>
    <t>Realizar auditorias a los consecutivos  generados en un determinado periodo, ya sea para correspondencia interna y/o externa</t>
  </si>
  <si>
    <t>DUGLAS ROMERO/ CONTRATISTA SIGOB</t>
  </si>
  <si>
    <t>informes de backups periodicos a servidores donde reposa la informacion de SIGOB</t>
  </si>
  <si>
    <t>JAIRO JEREZ/ PROFESIONAL UNIVERSITARIO</t>
  </si>
  <si>
    <t>Elaborar procedimiento de participacion con criterios claros de quien participa en la asamblea de juventudes</t>
  </si>
  <si>
    <t>Directora de Juventudes</t>
  </si>
  <si>
    <t>Realizar seguimiento periodico al plan de accion de la Mesa Intersectorial para la Politica Publica de juventudes ademas de Elaborar oficios  dirigidos a las dependencia  sobre la importancia de  cumplir con sus actividades en el plan de accion y d eigual manera cargarlas al drive de seguimiento</t>
  </si>
  <si>
    <t>Realizar la planificacion en torno a presentacion del proyecto de asignacion presupuestal, solicitud de  CDP y /o gestion de seguimiento contractual ante la secretaria general</t>
  </si>
  <si>
    <t>Coordinar la divulgacion de informacion de procesos con los requisitos para los beneficiarios</t>
  </si>
  <si>
    <t>Directora de inclusion</t>
  </si>
  <si>
    <t>29/04/2026. Se envio convocatoria para personas OSIGD a los muncipios del departamento de Bolivar  en el diplomado de empresarios para la sostenibilidad con enfoque diferencial</t>
  </si>
  <si>
    <t>Organizar cronograma de actividades con la informacion de los beneficiarios</t>
  </si>
  <si>
    <t>15/0/12026</t>
  </si>
  <si>
    <t>29/04/2026 Se cuenta con un cronograma con las acciones estrategicas desde el proyecto de la direccion de Inclusion .</t>
  </si>
  <si>
    <t>Planificar convocatoria de manera anticipada a traves de diversos mecanismos de comunicacion</t>
  </si>
  <si>
    <t>Directora de Inclusion</t>
  </si>
  <si>
    <t xml:space="preserve">29/04/2026. Se realizo convocatoria para la mesa tecnica departamental para reunion preparatoria de las acciones de la direccion de inclusion para 2026. </t>
  </si>
  <si>
    <t>Coordinar con entidades publicas y privadas el desarrollo de acciones afirmativas</t>
  </si>
  <si>
    <t>29/04/2026 Se realizo coordinacion de actividades en municipios priorizados , con asistencias tecnicas o acciones afirmativas.</t>
  </si>
  <si>
    <t>Elaborar  cronograma mensual para priorizar necesidades de los municipios, oficios de convocatoria , actas o informe de actividades</t>
  </si>
  <si>
    <t>Se cuenta con un cronograma mensual , actas e informes de gestion de las actividades ejecutadas.</t>
  </si>
  <si>
    <t>implementar un procedimiento estandarizado  de verificación de requisitos para los y las aspirantes a las diferentes convoctorias a traves de listas de chequeo que validen la veracidad y el cumplimiento de la información requerida.</t>
  </si>
  <si>
    <t xml:space="preserve">Directora de DD.HH </t>
  </si>
  <si>
    <t xml:space="preserve">Realizar controles del manejo de la informacion solicitada y verificacion de los solicitantes </t>
  </si>
  <si>
    <t>Implementar un conjunto de acciones clave: se revisarán las planillas para confirmar que los documentos lleguen a sus destinatarios, garantizando la trazabilidad. Paralelamente, se realizarán capacitaciones a empleados y contratistas sobre el manual PQRSD para estandarizar los procesos y promover su correcto uso. Finalmente, se monitorearán y actualizarán los controles existentes para prevenir el ocultamiento de información, fortaleciendo así la integridad y la confianza en la comunicación interna.</t>
  </si>
  <si>
    <t xml:space="preserve">Director de Atencion al Ciudadano y Gestion Documental </t>
  </si>
  <si>
    <t>avance del 50% a 31 de agosto de 2025</t>
  </si>
  <si>
    <t>socializar los protocolo de atencion al ciudadano para el manejo de los canales de atención virtuales. Esta medida se complementará con capacitaciones en herramientas tecnológicas dirigidas a los funcionarios de la Oficina de Atención al Ciudadano, asegurando que cuenten con las habilidades necesarias para implementar el protocolo de manera eficiente y mejorar la experiencia de los usuarios.</t>
  </si>
  <si>
    <t xml:space="preserve">Implementacion de las campañas de divulgacion de informacion de los procesos y procedimientos para  la expedicion de pasaportes, jornada moviles de expedicion de pasaportes y ampliacion de citas en temporadas altas  </t>
  </si>
  <si>
    <t>Realizar jornadas de capacitación y asistencias técnica sobre la implementación de los procesos técnicos de gestión documental en las diferentes oficinas productoras de la entidad y el cumplimiento de la función archivística en las entidades territoriales.</t>
  </si>
  <si>
    <t>Realizar el control al préstamo de documentos y el seguimiento a las transferencias documentales de la información que ha sido transferida por las oficinas productoras al archivo central de la entidad.</t>
  </si>
  <si>
    <t>Diseñar una herramienta de expdicion de certificados laborales alineada con la nomina y manejo de situaciones administrativas</t>
  </si>
  <si>
    <t>Director Administrativo de Función Publica</t>
  </si>
  <si>
    <t>Avance del 100% a 31 de agosto 2025</t>
  </si>
  <si>
    <t>Realizar seguimiento a las actividades ejecutadas por los funcionarios del grupo de Nómina relacionadas a las Novedades de personal.</t>
  </si>
  <si>
    <t>Avance del 50% a 31 de agosto 2025</t>
  </si>
  <si>
    <t>Realización de Informes de Gestión con anexos de ejecucion concordantes con lso planes institucioanles</t>
  </si>
  <si>
    <t>Avance del 80% al 31 de agosto de 2025</t>
  </si>
  <si>
    <t>Se adelanto visita a cada uno de los bienes inmuebles. Revisión documental de los expedientes (archivo) de los bienes inmuebles incluidos en el inventario consolidado y adoptado mediante acto administrativo, asi como todos los que sean allegados u obtenidos por la entidad en cualquier medio legal</t>
  </si>
  <si>
    <t xml:space="preserve">Dirección Logistica </t>
  </si>
  <si>
    <t>avance del 80% a 30 de agosto de 2025</t>
  </si>
  <si>
    <t>Se continua con capacitación al personal del grupo de contratación mediante Mesas de trabajo u otros medios permitidos, sobre la forma de ejercer las actividades tanto de funcionarios en general como de jefes mediatos e inmediatos,</t>
  </si>
  <si>
    <t>avance del 70% a 30 de agosto de 2025</t>
  </si>
  <si>
    <t>Se continua con el proceso en realizar mesas de trabajos con el grupo de bienes muebles e inventarios de la dirección administrativa logistica de la gobernacion.
Socialización con las dependencias sobre el uso debido de los bienes muebles de cada oficina y su no traslado sin previa autorización, en el cual agregamos a la entidad de vigilancia del CAD.</t>
  </si>
  <si>
    <t>Se adelanto socialización del tema con el equipo responsable de almacen y capacitaciones, oficios y/o circulares al personal de servicios generales con el fin que obtengan un conocimiento propicio para el buen uso de los implementos de aseo y cafeteria.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</si>
</sst>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font>
      <sz val="11"/>
      <color theme="1"/>
      <name val="Calibri"/>
      <family val="2"/>
      <scheme val="minor"/>
    </font>
    <font>
      <sz val="10"/>
      <name val="Arial"/>
      <family val="2"/>
    </font>
    <font>
      <b/>
      <sz val="10"/>
      <name val="Arial"/>
      <family val="2"/>
    </font>
    <font>
      <b/>
      <sz val="10"/>
      <name val="Tahoma"/>
      <family val="2"/>
    </font>
    <font>
      <b/>
      <sz val="11"/>
      <name val="Arial"/>
      <family val="2"/>
    </font>
    <font>
      <sz val="11"/>
      <name val="Arial"/>
      <family val="2"/>
    </font>
    <font>
      <sz val="10"/>
      <color rgb="FFFF0000"/>
      <name val="Arial"/>
      <family val="2"/>
    </font>
    <font>
      <sz val="11"/>
      <color indexed="8"/>
      <name val="Calibri"/>
      <family val="2"/>
    </font>
    <font>
      <sz val="10"/>
      <color indexed="8"/>
      <name val="Arial"/>
      <family val="2"/>
    </font>
    <font>
      <sz val="10"/>
      <color theme="1"/>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sz val="11"/>
      <color rgb="FF000000"/>
      <name val="Calibri"/>
      <family val="2"/>
      <scheme val="minor"/>
    </font>
    <font>
      <sz val="11"/>
      <name val="Tahoma"/>
      <family val="2"/>
    </font>
    <font>
      <sz val="11"/>
      <name val="Calibri"/>
      <family val="2"/>
      <scheme val="minor"/>
    </font>
    <font>
      <sz val="12"/>
      <name val="Times New Roman"/>
      <family val="1"/>
    </font>
    <font>
      <b/>
      <sz val="10"/>
      <color rgb="FFFF0000"/>
      <name val="Arial"/>
      <family val="2"/>
    </font>
    <font>
      <sz val="11"/>
      <color rgb="FF242424"/>
      <name val="Aptos Narrow"/>
      <family val="2"/>
    </font>
  </fonts>
  <fills count="1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rgb="FFFF6600"/>
        <bgColor indexed="64"/>
      </patternFill>
    </fill>
    <fill>
      <patternFill patternType="solid">
        <fgColor rgb="FFFF0000"/>
        <bgColor indexed="64"/>
      </patternFill>
    </fill>
    <fill>
      <patternFill patternType="solid">
        <fgColor rgb="FFFFFF66"/>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7" tint="0.39997558519241921"/>
        <bgColor indexed="64"/>
      </patternFill>
    </fill>
    <fill>
      <patternFill patternType="solid">
        <fgColor rgb="FFAAE571"/>
        <bgColor indexed="64"/>
      </patternFill>
    </fill>
    <fill>
      <patternFill patternType="solid">
        <fgColor rgb="FFFF747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4"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1" fillId="0" borderId="0"/>
    <xf numFmtId="0" fontId="7" fillId="0" borderId="0"/>
    <xf numFmtId="0" fontId="1" fillId="0" borderId="0"/>
    <xf numFmtId="0" fontId="1" fillId="0" borderId="0"/>
    <xf numFmtId="0" fontId="17" fillId="0" borderId="0"/>
  </cellStyleXfs>
  <cellXfs count="167">
    <xf numFmtId="0" fontId="0" fillId="0" borderId="0" xfId="0"/>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2" borderId="0" xfId="1" applyFill="1" applyAlignment="1">
      <alignment horizontal="left"/>
    </xf>
    <xf numFmtId="0" fontId="3" fillId="2" borderId="2" xfId="1" applyFont="1" applyFill="1" applyBorder="1" applyAlignment="1">
      <alignment vertical="center" wrapText="1"/>
    </xf>
    <xf numFmtId="14" fontId="1" fillId="0" borderId="1" xfId="0" applyNumberFormat="1" applyFont="1" applyBorder="1" applyAlignment="1">
      <alignment horizontal="right" vertical="center" wrapText="1"/>
    </xf>
    <xf numFmtId="9" fontId="1" fillId="0" borderId="0" xfId="0" applyNumberFormat="1" applyFont="1" applyAlignment="1">
      <alignment horizontal="left" vertical="center" wrapText="1"/>
    </xf>
    <xf numFmtId="0" fontId="1" fillId="2" borderId="0" xfId="1" applyFill="1"/>
    <xf numFmtId="14" fontId="1" fillId="2" borderId="0" xfId="1" applyNumberFormat="1" applyFill="1"/>
    <xf numFmtId="0" fontId="1" fillId="2" borderId="0" xfId="1" applyFill="1" applyAlignment="1">
      <alignment horizontal="center" vertical="center"/>
    </xf>
    <xf numFmtId="0" fontId="2" fillId="0" borderId="1" xfId="0" applyFont="1" applyBorder="1" applyAlignment="1">
      <alignment vertical="center" wrapText="1"/>
    </xf>
    <xf numFmtId="14" fontId="1" fillId="0" borderId="1" xfId="0" applyNumberFormat="1" applyFont="1" applyBorder="1" applyAlignment="1">
      <alignment vertical="center" wrapText="1"/>
    </xf>
    <xf numFmtId="14" fontId="2" fillId="0" borderId="1" xfId="0" applyNumberFormat="1" applyFont="1" applyBorder="1" applyAlignment="1">
      <alignment horizontal="center" vertical="center" wrapText="1"/>
    </xf>
    <xf numFmtId="14" fontId="1" fillId="0" borderId="1" xfId="0" applyNumberFormat="1" applyFont="1" applyBorder="1" applyAlignment="1">
      <alignment horizontal="left" vertical="center" wrapText="1"/>
    </xf>
    <xf numFmtId="0" fontId="2" fillId="0" borderId="0" xfId="1" applyFont="1" applyAlignment="1">
      <alignment horizontal="center" vertical="center"/>
    </xf>
    <xf numFmtId="14" fontId="2" fillId="0" borderId="0" xfId="1" applyNumberFormat="1" applyFont="1" applyAlignment="1">
      <alignment horizontal="center" vertical="center"/>
    </xf>
    <xf numFmtId="0" fontId="1" fillId="2" borderId="0" xfId="1" applyFill="1" applyAlignment="1">
      <alignment horizontal="center"/>
    </xf>
    <xf numFmtId="0" fontId="2" fillId="0" borderId="0" xfId="0" applyFont="1" applyAlignment="1">
      <alignment horizontal="center" vertical="center" wrapText="1"/>
    </xf>
    <xf numFmtId="0" fontId="4" fillId="0" borderId="1" xfId="1" applyFont="1" applyBorder="1" applyAlignment="1">
      <alignment vertical="center" wrapText="1"/>
    </xf>
    <xf numFmtId="0" fontId="5" fillId="3" borderId="0" xfId="1" applyFont="1" applyFill="1" applyAlignment="1">
      <alignment vertical="center" wrapText="1"/>
    </xf>
    <xf numFmtId="0" fontId="2" fillId="0" borderId="0" xfId="1" applyFont="1" applyAlignment="1">
      <alignment horizontal="left" vertical="center"/>
    </xf>
    <xf numFmtId="0" fontId="2" fillId="0" borderId="0" xfId="0" applyFont="1" applyAlignment="1">
      <alignment horizontal="left" vertical="center" wrapText="1"/>
    </xf>
    <xf numFmtId="0" fontId="1" fillId="2" borderId="4" xfId="1" applyFill="1" applyBorder="1"/>
    <xf numFmtId="0" fontId="1" fillId="2" borderId="5" xfId="1" applyFill="1" applyBorder="1"/>
    <xf numFmtId="0" fontId="4" fillId="0" borderId="0" xfId="1" applyFont="1" applyAlignment="1">
      <alignment vertical="center" wrapText="1"/>
    </xf>
    <xf numFmtId="0" fontId="5" fillId="3" borderId="0" xfId="1" applyFont="1" applyFill="1" applyAlignment="1">
      <alignment horizontal="left" vertical="center" wrapText="1"/>
    </xf>
    <xf numFmtId="0" fontId="1" fillId="2" borderId="9" xfId="1" applyFill="1" applyBorder="1"/>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0" xfId="1" applyFont="1" applyAlignment="1">
      <alignment vertical="center" wrapText="1"/>
    </xf>
    <xf numFmtId="0" fontId="2" fillId="0" borderId="1" xfId="1" applyFont="1" applyBorder="1" applyAlignment="1">
      <alignment horizontal="center" vertical="center" wrapText="1"/>
    </xf>
    <xf numFmtId="0" fontId="2" fillId="0" borderId="0" xfId="1" applyFont="1" applyAlignment="1">
      <alignment horizontal="center" vertical="center" wrapText="1"/>
    </xf>
    <xf numFmtId="0" fontId="1" fillId="0" borderId="0" xfId="1" applyAlignment="1">
      <alignment vertical="center" wrapText="1"/>
    </xf>
    <xf numFmtId="0" fontId="1" fillId="0" borderId="9" xfId="1" applyBorder="1" applyAlignment="1">
      <alignment vertical="center" wrapText="1"/>
    </xf>
    <xf numFmtId="9" fontId="1" fillId="0" borderId="1" xfId="1" applyNumberFormat="1" applyBorder="1" applyAlignment="1">
      <alignment horizontal="center" vertical="center" wrapText="1"/>
    </xf>
    <xf numFmtId="9" fontId="1" fillId="0" borderId="13" xfId="1" applyNumberFormat="1" applyBorder="1" applyAlignment="1">
      <alignment horizontal="center" vertical="center" wrapText="1"/>
    </xf>
    <xf numFmtId="0" fontId="6" fillId="0" borderId="0" xfId="1" applyFont="1" applyAlignment="1">
      <alignment vertical="center" wrapText="1"/>
    </xf>
    <xf numFmtId="0" fontId="1" fillId="0" borderId="0" xfId="1" applyAlignment="1">
      <alignment horizontal="center" vertical="center" wrapText="1"/>
    </xf>
    <xf numFmtId="0" fontId="2" fillId="0" borderId="14"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1" xfId="1" applyBorder="1" applyAlignment="1">
      <alignment vertical="center" wrapText="1"/>
    </xf>
    <xf numFmtId="0" fontId="1" fillId="0" borderId="1" xfId="0" applyFont="1" applyBorder="1" applyAlignment="1">
      <alignment horizontal="center" vertical="center" wrapText="1" readingOrder="1"/>
    </xf>
    <xf numFmtId="0" fontId="1" fillId="0" borderId="13" xfId="0" applyFont="1" applyBorder="1" applyAlignment="1">
      <alignment horizontal="center" vertical="center" wrapText="1" readingOrder="1"/>
    </xf>
    <xf numFmtId="0" fontId="8" fillId="0" borderId="0" xfId="2" applyFont="1"/>
    <xf numFmtId="0" fontId="1" fillId="0" borderId="15" xfId="1" applyBorder="1" applyAlignment="1">
      <alignment horizontal="center" vertical="center" wrapText="1"/>
    </xf>
    <xf numFmtId="0" fontId="1" fillId="0" borderId="1" xfId="1" applyBorder="1" applyAlignment="1">
      <alignment horizontal="justify" vertical="center" wrapText="1"/>
    </xf>
    <xf numFmtId="9" fontId="1" fillId="0" borderId="3" xfId="1" applyNumberFormat="1" applyBorder="1" applyAlignment="1">
      <alignment horizontal="justify" vertical="center" wrapText="1"/>
    </xf>
    <xf numFmtId="9" fontId="9" fillId="0" borderId="3" xfId="0" applyNumberFormat="1" applyFont="1" applyBorder="1" applyAlignment="1">
      <alignment horizontal="left" vertical="center" wrapText="1"/>
    </xf>
    <xf numFmtId="9" fontId="1" fillId="0" borderId="3" xfId="1" applyNumberFormat="1" applyBorder="1" applyAlignment="1">
      <alignment horizontal="center" vertical="center" wrapText="1"/>
    </xf>
    <xf numFmtId="9" fontId="9" fillId="0" borderId="3" xfId="0" applyNumberFormat="1" applyFont="1" applyBorder="1" applyAlignment="1">
      <alignment horizontal="center" vertical="center" wrapText="1"/>
    </xf>
    <xf numFmtId="0" fontId="1" fillId="4" borderId="1" xfId="1" applyFill="1" applyBorder="1" applyAlignment="1" applyProtection="1">
      <alignment horizontal="justify" vertical="center" wrapText="1"/>
      <protection locked="0"/>
    </xf>
    <xf numFmtId="0" fontId="1" fillId="4" borderId="1" xfId="1" applyFill="1" applyBorder="1" applyAlignment="1" applyProtection="1">
      <alignment horizontal="center" vertical="center" wrapText="1"/>
      <protection locked="0"/>
    </xf>
    <xf numFmtId="14" fontId="1" fillId="4" borderId="1" xfId="1" applyNumberFormat="1" applyFill="1" applyBorder="1" applyAlignment="1" applyProtection="1">
      <alignment horizontal="center" vertical="center" wrapText="1"/>
      <protection locked="0"/>
    </xf>
    <xf numFmtId="0" fontId="1" fillId="0" borderId="0" xfId="1" applyAlignment="1">
      <alignment horizontal="justify" vertical="center" wrapText="1"/>
    </xf>
    <xf numFmtId="9" fontId="1" fillId="0" borderId="15" xfId="1" applyNumberFormat="1" applyBorder="1" applyAlignment="1">
      <alignment horizontal="center" vertical="center" wrapText="1"/>
    </xf>
    <xf numFmtId="0" fontId="10" fillId="5" borderId="1" xfId="0" applyFont="1" applyFill="1" applyBorder="1" applyAlignment="1">
      <alignment horizontal="center" vertical="center" wrapText="1" readingOrder="1"/>
    </xf>
    <xf numFmtId="0" fontId="1" fillId="6" borderId="13" xfId="0" applyFont="1" applyFill="1" applyBorder="1" applyAlignment="1">
      <alignment horizontal="center" vertical="center" wrapText="1" readingOrder="1"/>
    </xf>
    <xf numFmtId="0" fontId="8" fillId="0" borderId="0" xfId="2" applyFont="1" applyAlignment="1">
      <alignment horizontal="center" vertical="center"/>
    </xf>
    <xf numFmtId="0" fontId="10" fillId="7" borderId="1" xfId="0" applyFont="1" applyFill="1" applyBorder="1" applyAlignment="1">
      <alignment horizontal="center" vertical="center" wrapText="1" readingOrder="1"/>
    </xf>
    <xf numFmtId="0" fontId="11" fillId="0" borderId="0" xfId="2" applyFont="1" applyAlignment="1">
      <alignment vertical="center" textRotation="90" wrapText="1"/>
    </xf>
    <xf numFmtId="0" fontId="12" fillId="0" borderId="0" xfId="2" applyFont="1" applyAlignment="1">
      <alignment horizontal="center" vertical="center" wrapText="1"/>
    </xf>
    <xf numFmtId="0" fontId="8" fillId="0" borderId="0" xfId="2" applyFont="1" applyAlignment="1">
      <alignment horizontal="center" vertical="center" wrapText="1"/>
    </xf>
    <xf numFmtId="0" fontId="10" fillId="8" borderId="1" xfId="0" applyFont="1" applyFill="1" applyBorder="1" applyAlignment="1">
      <alignment horizontal="center" vertical="center" wrapText="1" readingOrder="1"/>
    </xf>
    <xf numFmtId="14" fontId="1" fillId="4" borderId="1" xfId="1" applyNumberFormat="1" applyFill="1" applyBorder="1" applyAlignment="1" applyProtection="1">
      <alignment horizontal="justify" vertical="center" wrapText="1"/>
      <protection locked="0"/>
    </xf>
    <xf numFmtId="9" fontId="1" fillId="0" borderId="19" xfId="1" applyNumberFormat="1" applyBorder="1" applyAlignment="1">
      <alignment horizontal="center" vertical="center" wrapText="1"/>
    </xf>
    <xf numFmtId="0" fontId="1" fillId="0" borderId="20" xfId="0" applyFont="1" applyBorder="1" applyAlignment="1">
      <alignment horizontal="center" vertical="center" wrapText="1" readingOrder="1"/>
    </xf>
    <xf numFmtId="0" fontId="10" fillId="8" borderId="20" xfId="0" applyFont="1" applyFill="1" applyBorder="1" applyAlignment="1">
      <alignment horizontal="center" vertical="center" wrapText="1" readingOrder="1"/>
    </xf>
    <xf numFmtId="0" fontId="10" fillId="7" borderId="20" xfId="0" applyFont="1" applyFill="1" applyBorder="1" applyAlignment="1">
      <alignment horizontal="center" vertical="center" wrapText="1" readingOrder="1"/>
    </xf>
    <xf numFmtId="0" fontId="10" fillId="5" borderId="20" xfId="0" applyFont="1" applyFill="1" applyBorder="1" applyAlignment="1">
      <alignment horizontal="center" vertical="center" wrapText="1" readingOrder="1"/>
    </xf>
    <xf numFmtId="0" fontId="1" fillId="6" borderId="21" xfId="0" applyFont="1" applyFill="1" applyBorder="1" applyAlignment="1">
      <alignment horizontal="center" vertical="center" wrapText="1" readingOrder="1"/>
    </xf>
    <xf numFmtId="0" fontId="8" fillId="0" borderId="0" xfId="2" applyFont="1" applyAlignment="1">
      <alignment vertical="center"/>
    </xf>
    <xf numFmtId="0" fontId="1" fillId="6" borderId="1" xfId="0" applyFont="1" applyFill="1" applyBorder="1" applyAlignment="1">
      <alignment horizontal="center" vertical="center" wrapText="1" readingOrder="1"/>
    </xf>
    <xf numFmtId="0" fontId="6" fillId="0" borderId="1" xfId="1" applyFont="1" applyBorder="1" applyAlignment="1">
      <alignment horizontal="left" vertical="center"/>
    </xf>
    <xf numFmtId="0" fontId="6" fillId="0" borderId="0" xfId="0" applyFont="1" applyAlignment="1">
      <alignment vertical="center" readingOrder="1"/>
    </xf>
    <xf numFmtId="0" fontId="13" fillId="0" borderId="0" xfId="2" applyFont="1"/>
    <xf numFmtId="0" fontId="1" fillId="0" borderId="0" xfId="0" applyFont="1" applyAlignment="1">
      <alignment vertical="center"/>
    </xf>
    <xf numFmtId="0" fontId="10" fillId="0" borderId="0" xfId="0" applyFont="1" applyAlignment="1">
      <alignment horizontal="center" vertical="center" wrapText="1" readingOrder="1"/>
    </xf>
    <xf numFmtId="0" fontId="1" fillId="0" borderId="0" xfId="0" applyFont="1" applyAlignment="1">
      <alignment vertical="center" readingOrder="1"/>
    </xf>
    <xf numFmtId="0" fontId="1" fillId="0" borderId="0" xfId="2" applyFont="1" applyAlignment="1">
      <alignment vertical="center"/>
    </xf>
    <xf numFmtId="0" fontId="1" fillId="0" borderId="0" xfId="1" applyAlignment="1">
      <alignment horizontal="left" vertical="center" wrapText="1"/>
    </xf>
    <xf numFmtId="14" fontId="1" fillId="0" borderId="0" xfId="1" applyNumberFormat="1" applyAlignment="1">
      <alignment vertical="center" wrapText="1"/>
    </xf>
    <xf numFmtId="14" fontId="1" fillId="0" borderId="0" xfId="1" applyNumberFormat="1" applyAlignment="1">
      <alignment horizontal="center" vertical="center" wrapText="1"/>
    </xf>
    <xf numFmtId="0" fontId="9" fillId="0" borderId="0" xfId="0" applyFont="1" applyAlignment="1" applyProtection="1">
      <alignment horizontal="center" vertical="center" wrapText="1"/>
      <protection locked="0"/>
    </xf>
    <xf numFmtId="0" fontId="3" fillId="2" borderId="2" xfId="1" applyFont="1" applyFill="1" applyBorder="1" applyAlignment="1">
      <alignment horizontal="center" vertical="center" wrapText="1"/>
    </xf>
    <xf numFmtId="14" fontId="1" fillId="0" borderId="1" xfId="0" applyNumberFormat="1" applyFont="1" applyBorder="1" applyAlignment="1">
      <alignment horizontal="center" vertical="center" wrapText="1"/>
    </xf>
    <xf numFmtId="9" fontId="1" fillId="0" borderId="0" xfId="0" applyNumberFormat="1" applyFont="1" applyAlignment="1">
      <alignment horizontal="center" vertical="center" wrapText="1"/>
    </xf>
    <xf numFmtId="14" fontId="1" fillId="2" borderId="0" xfId="1" applyNumberFormat="1" applyFill="1" applyAlignment="1">
      <alignment horizontal="center" vertical="center"/>
    </xf>
    <xf numFmtId="0" fontId="4" fillId="0" borderId="1" xfId="1" applyFont="1" applyBorder="1" applyAlignment="1">
      <alignment horizontal="center" vertical="center" wrapText="1"/>
    </xf>
    <xf numFmtId="0" fontId="5" fillId="3" borderId="0" xfId="1" applyFont="1" applyFill="1" applyAlignment="1">
      <alignment horizontal="center" vertical="center" wrapText="1"/>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4" fillId="0" borderId="0" xfId="1" applyFont="1" applyAlignment="1">
      <alignment horizontal="center" vertical="center" wrapText="1"/>
    </xf>
    <xf numFmtId="0" fontId="1" fillId="2" borderId="9" xfId="1" applyFill="1" applyBorder="1" applyAlignment="1">
      <alignment horizontal="center" vertical="center"/>
    </xf>
    <xf numFmtId="0" fontId="1" fillId="0" borderId="9" xfId="1" applyBorder="1" applyAlignment="1">
      <alignment horizontal="center" vertical="center" wrapText="1"/>
    </xf>
    <xf numFmtId="0" fontId="6" fillId="0" borderId="0" xfId="1" applyFont="1" applyAlignment="1">
      <alignment horizontal="center" vertical="center" wrapText="1"/>
    </xf>
    <xf numFmtId="0" fontId="1" fillId="0" borderId="1" xfId="1" applyBorder="1" applyAlignment="1">
      <alignment horizontal="center" vertical="center" wrapText="1"/>
    </xf>
    <xf numFmtId="0" fontId="1" fillId="4" borderId="1" xfId="1" applyFill="1" applyBorder="1" applyAlignment="1" applyProtection="1">
      <alignment horizontal="center" vertical="center"/>
      <protection locked="0"/>
    </xf>
    <xf numFmtId="0" fontId="11" fillId="0" borderId="0" xfId="2" applyFont="1" applyAlignment="1">
      <alignment horizontal="center" vertical="center" textRotation="90" wrapText="1"/>
    </xf>
    <xf numFmtId="0" fontId="6" fillId="0" borderId="1" xfId="1" applyFont="1" applyBorder="1" applyAlignment="1">
      <alignment horizontal="center" vertical="center"/>
    </xf>
    <xf numFmtId="0" fontId="6" fillId="0" borderId="0" xfId="0" applyFont="1" applyAlignment="1">
      <alignment horizontal="center" vertical="center" readingOrder="1"/>
    </xf>
    <xf numFmtId="0" fontId="13" fillId="0" borderId="0" xfId="2"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readingOrder="1"/>
    </xf>
    <xf numFmtId="0" fontId="1" fillId="0" borderId="0" xfId="2" applyFont="1" applyAlignment="1">
      <alignment horizontal="center" vertical="center"/>
    </xf>
    <xf numFmtId="0" fontId="14" fillId="4" borderId="1" xfId="0" applyFont="1" applyFill="1" applyBorder="1" applyAlignment="1" applyProtection="1">
      <alignment horizontal="left" vertical="center" wrapText="1"/>
      <protection locked="0"/>
    </xf>
    <xf numFmtId="0" fontId="1" fillId="4" borderId="1" xfId="0" applyFont="1" applyFill="1" applyBorder="1" applyAlignment="1" applyProtection="1">
      <alignment horizontal="justify" vertical="center"/>
      <protection locked="0"/>
    </xf>
    <xf numFmtId="0" fontId="14" fillId="4"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164" fontId="1" fillId="4" borderId="1" xfId="1" applyNumberFormat="1" applyFill="1" applyBorder="1" applyAlignment="1" applyProtection="1">
      <alignment horizontal="justify" vertical="center" wrapText="1"/>
      <protection locked="0"/>
    </xf>
    <xf numFmtId="0" fontId="1" fillId="14" borderId="1" xfId="1" applyFill="1" applyBorder="1" applyAlignment="1" applyProtection="1">
      <alignment horizontal="justify" vertical="center" wrapText="1"/>
      <protection locked="0"/>
    </xf>
    <xf numFmtId="0" fontId="1" fillId="14" borderId="15" xfId="1" applyFill="1" applyBorder="1" applyAlignment="1">
      <alignment horizontal="center" vertical="center" wrapText="1"/>
    </xf>
    <xf numFmtId="0" fontId="1" fillId="15" borderId="1" xfId="1" applyFill="1" applyBorder="1" applyAlignment="1" applyProtection="1">
      <alignment horizontal="justify" vertical="center" wrapText="1"/>
      <protection locked="0"/>
    </xf>
    <xf numFmtId="14" fontId="9" fillId="4" borderId="1" xfId="1" applyNumberFormat="1" applyFont="1" applyFill="1" applyBorder="1" applyAlignment="1" applyProtection="1">
      <alignment horizontal="justify" vertical="center" wrapText="1"/>
      <protection locked="0"/>
    </xf>
    <xf numFmtId="0" fontId="2" fillId="9" borderId="1" xfId="1" applyFont="1" applyFill="1" applyBorder="1" applyAlignment="1">
      <alignment horizontal="center" vertical="center" wrapText="1"/>
    </xf>
    <xf numFmtId="0" fontId="1" fillId="4" borderId="15" xfId="1" applyFill="1" applyBorder="1" applyAlignment="1">
      <alignment horizontal="center" vertical="center" wrapText="1"/>
    </xf>
    <xf numFmtId="0" fontId="1" fillId="10" borderId="15" xfId="1" applyFill="1" applyBorder="1" applyAlignment="1">
      <alignment horizontal="center" vertical="center" wrapText="1"/>
    </xf>
    <xf numFmtId="0" fontId="1" fillId="9" borderId="15" xfId="1" applyFill="1" applyBorder="1" applyAlignment="1">
      <alignment horizontal="center" vertical="center" wrapText="1"/>
    </xf>
    <xf numFmtId="0" fontId="1" fillId="11" borderId="15" xfId="1" applyFill="1" applyBorder="1" applyAlignment="1">
      <alignment horizontal="center" vertical="center" wrapText="1"/>
    </xf>
    <xf numFmtId="0" fontId="1" fillId="12" borderId="15" xfId="1" applyFill="1" applyBorder="1" applyAlignment="1">
      <alignment horizontal="center" vertical="center" wrapText="1"/>
    </xf>
    <xf numFmtId="0" fontId="1" fillId="13" borderId="15" xfId="1" applyFill="1" applyBorder="1" applyAlignment="1">
      <alignment horizontal="center" vertical="center" wrapText="1"/>
    </xf>
    <xf numFmtId="0" fontId="1" fillId="4" borderId="1" xfId="1" applyFill="1" applyBorder="1" applyAlignment="1" applyProtection="1">
      <alignment horizontal="left" vertical="center" wrapText="1"/>
      <protection locked="0"/>
    </xf>
    <xf numFmtId="0" fontId="15" fillId="4" borderId="22" xfId="1" applyFont="1" applyFill="1" applyBorder="1" applyAlignment="1" applyProtection="1">
      <alignment horizontal="left" vertical="center" wrapText="1"/>
      <protection locked="0"/>
    </xf>
    <xf numFmtId="0" fontId="1" fillId="15" borderId="15" xfId="1" applyFill="1" applyBorder="1" applyAlignment="1">
      <alignment horizontal="center" vertical="center" wrapText="1"/>
    </xf>
    <xf numFmtId="0" fontId="15" fillId="4" borderId="3" xfId="1" applyFont="1" applyFill="1" applyBorder="1" applyAlignment="1" applyProtection="1">
      <alignment horizontal="left" vertical="center" wrapText="1"/>
      <protection locked="0"/>
    </xf>
    <xf numFmtId="14" fontId="1" fillId="4" borderId="2" xfId="1" applyNumberFormat="1" applyFill="1" applyBorder="1" applyAlignment="1" applyProtection="1">
      <alignment horizontal="justify" vertical="center" wrapText="1"/>
      <protection locked="0"/>
    </xf>
    <xf numFmtId="0" fontId="1" fillId="4" borderId="14" xfId="1" applyFill="1" applyBorder="1" applyAlignment="1" applyProtection="1">
      <alignment horizontal="justify" vertical="center" wrapText="1"/>
      <protection locked="0"/>
    </xf>
    <xf numFmtId="14" fontId="1" fillId="4" borderId="27" xfId="1" applyNumberFormat="1" applyFill="1" applyBorder="1" applyAlignment="1" applyProtection="1">
      <alignment horizontal="justify" vertical="center" wrapText="1"/>
      <protection locked="0"/>
    </xf>
    <xf numFmtId="14" fontId="1" fillId="4" borderId="25" xfId="1" applyNumberFormat="1" applyFill="1" applyBorder="1" applyAlignment="1" applyProtection="1">
      <alignment horizontal="justify" vertical="center" wrapText="1"/>
      <protection locked="0"/>
    </xf>
    <xf numFmtId="14" fontId="1" fillId="4" borderId="23" xfId="1" applyNumberFormat="1" applyFill="1" applyBorder="1" applyAlignment="1" applyProtection="1">
      <alignment horizontal="justify" vertical="center" wrapText="1"/>
      <protection locked="0"/>
    </xf>
    <xf numFmtId="14" fontId="19" fillId="4" borderId="28" xfId="0" applyNumberFormat="1" applyFont="1" applyFill="1" applyBorder="1" applyProtection="1">
      <protection locked="0"/>
    </xf>
    <xf numFmtId="14" fontId="1" fillId="4" borderId="26" xfId="1" applyNumberFormat="1" applyFill="1" applyBorder="1" applyAlignment="1" applyProtection="1">
      <alignment horizontal="justify" vertical="center" wrapText="1"/>
      <protection locked="0"/>
    </xf>
    <xf numFmtId="0" fontId="1" fillId="4" borderId="23" xfId="1" applyFill="1" applyBorder="1" applyAlignment="1" applyProtection="1">
      <alignment horizontal="justify" vertical="center" wrapText="1"/>
      <protection locked="0"/>
    </xf>
    <xf numFmtId="14" fontId="19" fillId="4" borderId="29" xfId="0" applyNumberFormat="1" applyFont="1" applyFill="1" applyBorder="1" applyProtection="1">
      <protection locked="0"/>
    </xf>
    <xf numFmtId="14" fontId="1" fillId="4" borderId="30" xfId="1" applyNumberFormat="1" applyFill="1" applyBorder="1" applyAlignment="1" applyProtection="1">
      <alignment horizontal="justify" vertical="center" wrapText="1"/>
      <protection locked="0"/>
    </xf>
    <xf numFmtId="14" fontId="1" fillId="4" borderId="24" xfId="1" applyNumberFormat="1" applyFill="1" applyBorder="1" applyAlignment="1" applyProtection="1">
      <alignment horizontal="justify" vertical="center" wrapText="1"/>
      <protection locked="0"/>
    </xf>
    <xf numFmtId="14" fontId="1" fillId="4" borderId="18" xfId="1" applyNumberFormat="1" applyFill="1" applyBorder="1" applyAlignment="1" applyProtection="1">
      <alignment horizontal="justify" vertical="center" wrapText="1"/>
      <protection locked="0"/>
    </xf>
    <xf numFmtId="14" fontId="1" fillId="4" borderId="13" xfId="1" applyNumberFormat="1" applyFill="1" applyBorder="1" applyAlignment="1" applyProtection="1">
      <alignment horizontal="justify" vertical="center" wrapText="1"/>
      <protection locked="0"/>
    </xf>
    <xf numFmtId="14" fontId="1" fillId="4" borderId="15" xfId="1" applyNumberFormat="1" applyFill="1" applyBorder="1" applyAlignment="1" applyProtection="1">
      <alignment horizontal="justify" vertical="center" wrapText="1"/>
      <protection locked="0"/>
    </xf>
    <xf numFmtId="14" fontId="1" fillId="4" borderId="19" xfId="1" applyNumberFormat="1" applyFill="1" applyBorder="1" applyAlignment="1" applyProtection="1">
      <alignment horizontal="justify" vertical="center" wrapText="1"/>
      <protection locked="0"/>
    </xf>
    <xf numFmtId="14" fontId="1" fillId="4" borderId="21" xfId="1" applyNumberFormat="1" applyFill="1" applyBorder="1" applyAlignment="1" applyProtection="1">
      <alignment horizontal="justify" vertical="center" wrapText="1"/>
      <protection locked="0"/>
    </xf>
    <xf numFmtId="14" fontId="1" fillId="4" borderId="3" xfId="1" applyNumberFormat="1" applyFill="1" applyBorder="1" applyAlignment="1" applyProtection="1">
      <alignment horizontal="justify" vertical="center" wrapText="1"/>
      <protection locked="0"/>
    </xf>
    <xf numFmtId="0" fontId="1" fillId="16" borderId="15" xfId="1" applyFill="1" applyBorder="1" applyAlignment="1">
      <alignment horizontal="center" vertical="center" wrapText="1"/>
    </xf>
    <xf numFmtId="0" fontId="1" fillId="16" borderId="1" xfId="1" applyFill="1" applyBorder="1" applyAlignment="1">
      <alignment horizontal="justify" vertical="top" wrapText="1"/>
    </xf>
    <xf numFmtId="9" fontId="1" fillId="16" borderId="3" xfId="1" applyNumberFormat="1" applyFill="1" applyBorder="1" applyAlignment="1">
      <alignment horizontal="justify" vertical="center" wrapText="1"/>
    </xf>
    <xf numFmtId="0" fontId="1" fillId="4" borderId="1" xfId="1" applyFill="1" applyBorder="1" applyAlignment="1" applyProtection="1">
      <alignment horizontal="justify" vertical="top" wrapText="1"/>
      <protection locked="0"/>
    </xf>
    <xf numFmtId="0" fontId="1" fillId="17" borderId="15" xfId="1" applyFill="1" applyBorder="1" applyAlignment="1">
      <alignment horizontal="center" vertical="center" wrapText="1"/>
    </xf>
    <xf numFmtId="0" fontId="1" fillId="17" borderId="1" xfId="1" applyFill="1" applyBorder="1" applyAlignment="1">
      <alignment horizontal="justify" vertical="center" wrapText="1"/>
    </xf>
    <xf numFmtId="9" fontId="1" fillId="17" borderId="3" xfId="1" applyNumberFormat="1" applyFill="1" applyBorder="1" applyAlignment="1">
      <alignment horizontal="justify" vertical="center" wrapText="1"/>
    </xf>
    <xf numFmtId="0" fontId="16" fillId="4" borderId="1" xfId="0" applyFont="1" applyFill="1" applyBorder="1" applyAlignment="1" applyProtection="1">
      <alignment horizontal="left" vertical="center" wrapText="1"/>
      <protection locked="0"/>
    </xf>
    <xf numFmtId="0" fontId="1" fillId="18" borderId="15" xfId="1" applyFill="1" applyBorder="1" applyAlignment="1">
      <alignment horizontal="center" vertical="center" wrapText="1"/>
    </xf>
    <xf numFmtId="0" fontId="1" fillId="18" borderId="1" xfId="1" applyFill="1" applyBorder="1" applyAlignment="1">
      <alignment horizontal="justify" vertical="center" wrapText="1"/>
    </xf>
    <xf numFmtId="9" fontId="1" fillId="18" borderId="3" xfId="1" applyNumberFormat="1" applyFill="1" applyBorder="1" applyAlignment="1">
      <alignment horizontal="justify"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6" xfId="1" applyFont="1" applyBorder="1" applyAlignment="1">
      <alignment horizontal="center" vertical="center" textRotation="90" wrapText="1"/>
    </xf>
    <xf numFmtId="0" fontId="2" fillId="0" borderId="17" xfId="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1" fillId="2" borderId="1" xfId="1" applyFill="1" applyBorder="1" applyAlignment="1">
      <alignment horizontal="center" vertical="center"/>
    </xf>
    <xf numFmtId="0" fontId="2" fillId="0" borderId="1" xfId="1" applyFont="1" applyBorder="1" applyAlignment="1">
      <alignment horizontal="center" vertical="center"/>
    </xf>
    <xf numFmtId="0" fontId="5" fillId="3" borderId="1"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1" fillId="2" borderId="1" xfId="1" applyFill="1" applyBorder="1" applyAlignment="1">
      <alignment horizontal="center"/>
    </xf>
    <xf numFmtId="0" fontId="5" fillId="3" borderId="1" xfId="1" applyFont="1" applyFill="1" applyBorder="1" applyAlignment="1">
      <alignment horizontal="left" vertical="center" wrapText="1"/>
    </xf>
    <xf numFmtId="0" fontId="5" fillId="3" borderId="3" xfId="1" applyFont="1" applyFill="1" applyBorder="1" applyAlignment="1">
      <alignment horizontal="left" vertical="center" wrapText="1"/>
    </xf>
  </cellXfs>
  <cellStyles count="6">
    <cellStyle name="Nor}al" xfId="3" xr:uid="{79E5A693-2CD0-408F-B5EE-228764BEA49B}"/>
    <cellStyle name="Normal" xfId="0" builtinId="0"/>
    <cellStyle name="Normal - Style1 2" xfId="4" xr:uid="{5F3457DD-FA61-44EA-BA8A-7CD97ACD9D07}"/>
    <cellStyle name="Normal 2" xfId="1" xr:uid="{B37AAA9C-3AC2-4A13-8427-85B8EB6F2611}"/>
    <cellStyle name="Normal 2 2" xfId="5" xr:uid="{B846B8B2-5559-44EA-B8DB-F02A05ACDD5F}"/>
    <cellStyle name="Normal 3" xfId="2" xr:uid="{97740E1C-9817-40B2-806A-6B54AE48B2D9}"/>
  </cellStyles>
  <dxfs count="448">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svargasm/Desktop/resporte%20primer%20corte/matriz/EDUCACION.xlsx" TargetMode="External"/><Relationship Id="rId2" Type="http://schemas.openxmlformats.org/officeDocument/2006/relationships/externalLinkPath" Target="file:///C:\Users\svargasm\Desktop\resporte%20primer%20corte\matriz\EDUCACION.xlsx" TargetMode="External"/><Relationship Id="rId1" Type="http://schemas.openxmlformats.org/officeDocument/2006/relationships/externalLinkPath" Target="/Users/svargasm/Desktop/resporte%20primer%20corte/matriz/EDUCACION.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Users/svargasm/Desktop/resporte%20primer%20corte/matriz/PAZ.xlsx" TargetMode="External"/><Relationship Id="rId2" Type="http://schemas.openxmlformats.org/officeDocument/2006/relationships/externalLinkPath" Target="file:///C:\Users\svargasm\Desktop\resporte%20primer%20corte\matriz\PAZ.xlsx" TargetMode="External"/><Relationship Id="rId1" Type="http://schemas.openxmlformats.org/officeDocument/2006/relationships/externalLinkPath" Target="/Users/svargasm/Desktop/resporte%20primer%20corte/matriz/PAZ.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Users/svargasm/Desktop/resporte%20primer%20corte/matriz/SALUD.xlsx" TargetMode="External"/><Relationship Id="rId2" Type="http://schemas.openxmlformats.org/officeDocument/2006/relationships/externalLinkPath" Target="file:///C:\Users\svargasm\Desktop\resporte%20primer%20corte\matriz\SALUD.xlsx" TargetMode="External"/><Relationship Id="rId1" Type="http://schemas.openxmlformats.org/officeDocument/2006/relationships/externalLinkPath" Target="/Users/svargasm/Desktop/resporte%20primer%20corte/matriz/SALUD.xlsx"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Users/svargasm/Desktop/resporte%20primer%20corte/matriz/SEGURIDAD.xlsx" TargetMode="External"/><Relationship Id="rId2" Type="http://schemas.openxmlformats.org/officeDocument/2006/relationships/externalLinkPath" Target="file:///C:\Users\svargasm\Desktop\resporte%20primer%20corte\matriz\SEGURIDAD.xlsx" TargetMode="External"/><Relationship Id="rId1" Type="http://schemas.openxmlformats.org/officeDocument/2006/relationships/externalLinkPath" Target="/Users/svargasm/Desktop/resporte%20primer%20corte/matriz/SEGURIDAD.xlsx"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Users/svargasm/Desktop/resporte%20primer%20corte/matriz/SERVICIOS%20PUBLICOS.xlsx" TargetMode="External"/><Relationship Id="rId2" Type="http://schemas.openxmlformats.org/officeDocument/2006/relationships/externalLinkPath" Target="file:///C:\Users\svargasm\Desktop\resporte%20primer%20corte\matriz\SERVICIOS%20PUBLICOS.xlsx" TargetMode="External"/><Relationship Id="rId1" Type="http://schemas.openxmlformats.org/officeDocument/2006/relationships/externalLinkPath" Target="/Users/svargasm/Desktop/resporte%20primer%20corte/matriz/SERVICIOS%20PUBLICOS.xlsx"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Users/svargasm/Desktop/resporte%20primer%20corte/matriz/TIC.xlsx" TargetMode="External"/><Relationship Id="rId2" Type="http://schemas.openxmlformats.org/officeDocument/2006/relationships/externalLinkPath" Target="file:///C:\Users\svargasm\Desktop\resporte%20primer%20corte\matriz\TIC.xlsx" TargetMode="External"/><Relationship Id="rId1" Type="http://schemas.openxmlformats.org/officeDocument/2006/relationships/externalLinkPath" Target="/Users/svargasm/Desktop/resporte%20primer%20corte/matriz/TIC.xlsx" TargetMode="External"/></Relationships>
</file>

<file path=xl/externalLinks/_rels/externalLink15.xml.rels><?xml version="1.0" encoding="UTF-8" standalone="yes"?>
<Relationships xmlns="http://schemas.openxmlformats.org/package/2006/relationships"><Relationship Id="rId3" Type="http://schemas.openxmlformats.org/officeDocument/2006/relationships/externalLinkPath" Target="/Users/svargasm/Desktop/resporte%20primer%20corte/matriz/MATRIZ%20IGUALDAD/INCLUSION/MAPA%20DE%20RIESGO%20MARZO%202026.xlsx" TargetMode="External"/><Relationship Id="rId2" Type="http://schemas.openxmlformats.org/officeDocument/2006/relationships/externalLinkPath" Target="file:///C:\Users\svargasm\Desktop\resporte%20primer%20corte\matriz\MATRIZ%20IGUALDAD\INCLUSION\MAPA%20DE%20RIESGO%20MARZO%202026.xlsx" TargetMode="External"/><Relationship Id="rId1" Type="http://schemas.openxmlformats.org/officeDocument/2006/relationships/externalLinkPath" Target="/Users/svargasm/Desktop/resporte%20primer%20corte/matriz/MATRIZ%20IGUALDAD/INCLUSION/MAPA%20DE%20RIESGO%20MARZO%202026.xlsx"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Users/svargasm/Desktop/resporte%20primer%20corte/matriz/SECRETARIA%20GENERAL.xlsx" TargetMode="External"/><Relationship Id="rId2" Type="http://schemas.openxmlformats.org/officeDocument/2006/relationships/externalLinkPath" Target="file:///C:\Users\svargasm\Desktop\resporte%20primer%20corte\matriz\SECRETARIA%20GENERAL.xlsx" TargetMode="External"/><Relationship Id="rId1" Type="http://schemas.openxmlformats.org/officeDocument/2006/relationships/externalLinkPath" Target="/Users/svargasm/Desktop/resporte%20primer%20corte/matriz/SECRETARIA%20GENERAL.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svargasm/Desktop/resporte%20primer%20corte/matriz/AGRICULTURA.xlsx" TargetMode="External"/><Relationship Id="rId2" Type="http://schemas.openxmlformats.org/officeDocument/2006/relationships/externalLinkPath" Target="file:///C:\Users\svargasm\Desktop\resporte%20primer%20corte\matriz\AGRICULTURA.xlsx" TargetMode="External"/><Relationship Id="rId1" Type="http://schemas.openxmlformats.org/officeDocument/2006/relationships/externalLinkPath" Target="/Users/svargasm/Desktop/resporte%20primer%20corte/matriz/AGRICULTURA.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Users/svargasm/Desktop/resporte%20primer%20corte/matriz/desarrollo%20economico.xlsx" TargetMode="External"/><Relationship Id="rId2" Type="http://schemas.openxmlformats.org/officeDocument/2006/relationships/externalLinkPath" Target="file:///C:\Users\svargasm\Desktop\resporte%20primer%20corte\matriz\desarrollo%20economico.xlsx" TargetMode="External"/><Relationship Id="rId1" Type="http://schemas.openxmlformats.org/officeDocument/2006/relationships/externalLinkPath" Target="/Users/svargasm/Desktop/resporte%20primer%20corte/matriz/desarrollo%20economico.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Users/svargasm/Desktop/resporte%20primer%20corte/matriz/HACIENDA.xlsx" TargetMode="External"/><Relationship Id="rId2" Type="http://schemas.openxmlformats.org/officeDocument/2006/relationships/externalLinkPath" Target="file:///C:\Users\svargasm\Desktop\resporte%20primer%20corte\matriz\HACIENDA.xlsx" TargetMode="External"/><Relationship Id="rId1" Type="http://schemas.openxmlformats.org/officeDocument/2006/relationships/externalLinkPath" Target="/Users/svargasm/Desktop/resporte%20primer%20corte/matriz/HACIENDA.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Users/svargasm/Desktop/resporte%20primer%20corte/matriz/INTERIOR.xlsx" TargetMode="External"/><Relationship Id="rId2" Type="http://schemas.openxmlformats.org/officeDocument/2006/relationships/externalLinkPath" Target="file:///C:\Users\svargasm\Desktop\resporte%20primer%20corte\matriz\INTERIOR.xlsx" TargetMode="External"/><Relationship Id="rId1" Type="http://schemas.openxmlformats.org/officeDocument/2006/relationships/externalLinkPath" Target="/Users/svargasm/Desktop/resporte%20primer%20corte/matriz/INTERIOR.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Users/svargasm/Desktop/resporte%20primer%20corte/matriz/juridica.xlsx" TargetMode="External"/><Relationship Id="rId2" Type="http://schemas.openxmlformats.org/officeDocument/2006/relationships/externalLinkPath" Target="file:///C:\Users\svargasm\Desktop\resporte%20primer%20corte\matriz\juridica.xlsx" TargetMode="External"/><Relationship Id="rId1" Type="http://schemas.openxmlformats.org/officeDocument/2006/relationships/externalLinkPath" Target="/Users/svargasm/Desktop/resporte%20primer%20corte/matriz/juridica.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Users/svargasm/Desktop/resporte%20primer%20corte/matriz/MINAS%20Y%20ENERGIAS.xlsx" TargetMode="External"/><Relationship Id="rId2" Type="http://schemas.openxmlformats.org/officeDocument/2006/relationships/externalLinkPath" Target="file:///C:\Users\svargasm\Desktop\resporte%20primer%20corte\matriz\MINAS%20Y%20ENERGIAS.xlsx" TargetMode="External"/><Relationship Id="rId1" Type="http://schemas.openxmlformats.org/officeDocument/2006/relationships/externalLinkPath" Target="/Users/svargasm/Desktop/resporte%20primer%20corte/matriz/MINAS%20Y%20ENERGIAS.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Users/svargasm/Desktop/resporte%20primer%20corte/matriz/MOVILIDAD.xlsx" TargetMode="External"/><Relationship Id="rId2" Type="http://schemas.openxmlformats.org/officeDocument/2006/relationships/externalLinkPath" Target="file:///C:\Users\svargasm\Desktop\resporte%20primer%20corte\matriz\MOVILIDAD.xlsx" TargetMode="External"/><Relationship Id="rId1" Type="http://schemas.openxmlformats.org/officeDocument/2006/relationships/externalLinkPath" Target="/Users/svargasm/Desktop/resporte%20primer%20corte/matriz/MOVILIDAD.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Users/svargasm/Desktop/resporte%20primer%20corte/matriz/OFICINA%20DE%20CONTROL%20DE%20RIESGO.xlsx" TargetMode="External"/><Relationship Id="rId2" Type="http://schemas.openxmlformats.org/officeDocument/2006/relationships/externalLinkPath" Target="file:///C:\Users\svargasm\Desktop\resporte%20primer%20corte\matriz\OFICINA%20DE%20CONTROL%20DE%20RIESGO.xlsx" TargetMode="External"/><Relationship Id="rId1" Type="http://schemas.openxmlformats.org/officeDocument/2006/relationships/externalLinkPath" Target="/Users/svargasm/Desktop/resporte%20primer%20corte/matriz/OFICINA%20DE%20CONTROL%20DE%20RIESG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Hoja1"/>
      <sheetName val="Hoja2"/>
      <sheetName val="Hoja3"/>
      <sheetName val="11 FORMULAS"/>
      <sheetName val="9 RIESGO DEL PROCESO"/>
      <sheetName val="10 CONTROL DE CAMBIOS"/>
    </sheetNames>
    <sheetDataSet>
      <sheetData sheetId="0" refreshError="1"/>
      <sheetData sheetId="1">
        <row r="1">
          <cell r="C1" t="str">
            <v>MAPA DE RIESGOS</v>
          </cell>
          <cell r="D1" t="str">
            <v>CÓDIGO:</v>
          </cell>
        </row>
        <row r="2">
          <cell r="D2" t="str">
            <v>VERSIÓN:</v>
          </cell>
        </row>
        <row r="4">
          <cell r="C4" t="str">
            <v>GOBERNACION DE BOLIVAR</v>
          </cell>
          <cell r="E4" t="str">
            <v>GESTION DE EDUCACION</v>
          </cell>
          <cell r="G4" t="str">
            <v>Elaboración o Actualización:</v>
          </cell>
          <cell r="H4">
            <v>46017</v>
          </cell>
        </row>
        <row r="5">
          <cell r="E5" t="str">
            <v>Vigencia del:</v>
          </cell>
          <cell r="F5">
            <v>45658</v>
          </cell>
          <cell r="H5">
            <v>46022</v>
          </cell>
        </row>
        <row r="9">
          <cell r="A9" t="str">
            <v>R1</v>
          </cell>
          <cell r="F9" t="str">
            <v xml:space="preserve">Posibilidad  de efecto dañoso sobre el recurso público por ingresar novedades sin soporte o extemporanea debido a interes de beneficiar a un empleado publico </v>
          </cell>
        </row>
        <row r="10">
          <cell r="A10" t="str">
            <v>R2</v>
          </cell>
          <cell r="F10" t="str">
            <v>Posibilidad  de efecto dañoso sobre el recurso público por ingreso irregular de las novedades de Horas Extras,  debido a interes de favorecer a un funcionario.</v>
          </cell>
        </row>
        <row r="11">
          <cell r="A11" t="str">
            <v>R3</v>
          </cell>
          <cell r="F11" t="str">
            <v>Posibilidad  de efecto dañoso sobre el recurso público por realizar procedimientos de carrera docente (Ascenso, reubicacion o mejoramiento salarial), sin el cumplinmiento de los requisitos por norma. debido a errores en la verificación de información</v>
          </cell>
        </row>
        <row r="12">
          <cell r="A12" t="str">
            <v>R4</v>
          </cell>
          <cell r="F12" t="str">
            <v>Posibilidad de pérdida reputacional por cobros indebidos de particulares por tramites administrativos comunes sin costo de la planta de personal. debido a desconocimiento de los trámites administrativos de la secretaría.</v>
          </cell>
        </row>
        <row r="13">
          <cell r="A13" t="str">
            <v>R5</v>
          </cell>
          <cell r="F13" t="str">
            <v>Posibilidad de pérdida reputacional por proveer empleos vacantes en la planta de personal con personas que no cumplen el perfil y requisitos debido a fallas en la revisión de requisitos</v>
          </cell>
        </row>
        <row r="14">
          <cell r="A14" t="str">
            <v>R6</v>
          </cell>
          <cell r="F14" t="str">
            <v>Posibilidad de pérdida reputacional por cobros indebidos de empleados públicos por cualquier tramite en la entidad debido a debilidad en valores institucionales</v>
          </cell>
        </row>
        <row r="15">
          <cell r="A15" t="str">
            <v>R7</v>
          </cell>
          <cell r="F15" t="str">
            <v xml:space="preserve">Posibilidad de pérdida reputacional por errores en los procedimientos internos de la dependencia debido a desactualización o inexistencia de los mismos según MIPG y MECI </v>
          </cell>
        </row>
        <row r="16">
          <cell r="A16" t="str">
            <v>R8</v>
          </cell>
          <cell r="F16" t="str">
            <v>Posibilidad de pérdida económica y reputacional por proyectos ejecutados con errores tecnicos, juridicos o financieros debido a falta de revisión de los criterios de viabilidad de los proyectos</v>
          </cell>
        </row>
        <row r="17">
          <cell r="A17" t="str">
            <v>R9</v>
          </cell>
          <cell r="F17" t="str">
            <v>Posibilidad  de efecto dañoso sobre el recurso público por malversación de recursos de los fondos educativos debido a falta de seguimiento por la secretaría territorial certificada</v>
          </cell>
        </row>
        <row r="18">
          <cell r="A18" t="str">
            <v>R10</v>
          </cell>
          <cell r="F18" t="str">
            <v>Posibilidad de pérdida económica y reputacional por violación voluntaria al principio de selección objetiva debido a presiones internas o externas para los servidores públicos encargados de adelantar el proceso de contratación</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0.2</v>
          </cell>
        </row>
        <row r="10">
          <cell r="E10">
            <v>1</v>
          </cell>
          <cell r="M10">
            <v>0.2</v>
          </cell>
        </row>
        <row r="11">
          <cell r="E11">
            <v>0.8</v>
          </cell>
          <cell r="M11">
            <v>0.4</v>
          </cell>
        </row>
        <row r="12">
          <cell r="E12">
            <v>1</v>
          </cell>
          <cell r="M12">
            <v>0.2</v>
          </cell>
        </row>
        <row r="13">
          <cell r="E13">
            <v>0.6</v>
          </cell>
          <cell r="M13">
            <v>0.6</v>
          </cell>
        </row>
        <row r="14">
          <cell r="E14">
            <v>0.6</v>
          </cell>
          <cell r="M14">
            <v>0.6</v>
          </cell>
        </row>
        <row r="15">
          <cell r="E15">
            <v>0.4</v>
          </cell>
          <cell r="M15">
            <v>0.2</v>
          </cell>
        </row>
        <row r="16">
          <cell r="E16">
            <v>0.4</v>
          </cell>
          <cell r="M16">
            <v>1</v>
          </cell>
        </row>
        <row r="17">
          <cell r="E17">
            <v>0.6</v>
          </cell>
          <cell r="M17">
            <v>1</v>
          </cell>
        </row>
        <row r="18">
          <cell r="E18">
            <v>0.4</v>
          </cell>
          <cell r="M18">
            <v>0.6</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Leve</v>
          </cell>
          <cell r="E9" t="str">
            <v>Moderado</v>
          </cell>
        </row>
        <row r="10">
          <cell r="C10" t="str">
            <v>Muy Alta</v>
          </cell>
          <cell r="D10" t="str">
            <v>Leve</v>
          </cell>
          <cell r="E10" t="str">
            <v>Alto</v>
          </cell>
        </row>
        <row r="11">
          <cell r="C11" t="str">
            <v>Alta</v>
          </cell>
          <cell r="D11" t="str">
            <v>Menor</v>
          </cell>
          <cell r="E11" t="str">
            <v>Moderado</v>
          </cell>
        </row>
        <row r="12">
          <cell r="C12" t="str">
            <v>Muy Alta</v>
          </cell>
          <cell r="D12" t="str">
            <v>Leve</v>
          </cell>
          <cell r="E12" t="str">
            <v>Alto</v>
          </cell>
        </row>
        <row r="13">
          <cell r="C13" t="str">
            <v>Media</v>
          </cell>
          <cell r="D13" t="str">
            <v>Moderado</v>
          </cell>
          <cell r="E13" t="str">
            <v>Moderado</v>
          </cell>
        </row>
        <row r="14">
          <cell r="C14" t="str">
            <v>Media</v>
          </cell>
          <cell r="D14" t="str">
            <v>Moderado</v>
          </cell>
          <cell r="E14" t="str">
            <v>Moderado</v>
          </cell>
        </row>
        <row r="15">
          <cell r="C15" t="str">
            <v>Baja</v>
          </cell>
          <cell r="D15" t="str">
            <v>Leve</v>
          </cell>
          <cell r="E15" t="str">
            <v>Bajo</v>
          </cell>
        </row>
        <row r="16">
          <cell r="C16" t="str">
            <v>Baja</v>
          </cell>
          <cell r="D16" t="str">
            <v>Catastrófico</v>
          </cell>
          <cell r="E16" t="str">
            <v>Extremo</v>
          </cell>
        </row>
        <row r="17">
          <cell r="C17" t="str">
            <v>Media</v>
          </cell>
          <cell r="D17" t="str">
            <v>Catastrófico</v>
          </cell>
          <cell r="E17" t="str">
            <v>Extremo</v>
          </cell>
        </row>
        <row r="18">
          <cell r="C18" t="str">
            <v>Baja</v>
          </cell>
          <cell r="D18" t="str">
            <v>Moderado</v>
          </cell>
          <cell r="E18" t="str">
            <v>Moderado</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0.7</v>
          </cell>
          <cell r="T15">
            <v>0.2</v>
          </cell>
        </row>
        <row r="19">
          <cell r="S19">
            <v>0.56000000000000005</v>
          </cell>
          <cell r="T19">
            <v>0.4</v>
          </cell>
        </row>
        <row r="23">
          <cell r="S23">
            <v>0.6</v>
          </cell>
          <cell r="T23">
            <v>0.2</v>
          </cell>
        </row>
        <row r="27">
          <cell r="S27">
            <v>0.42</v>
          </cell>
          <cell r="T27">
            <v>0.6</v>
          </cell>
        </row>
        <row r="31">
          <cell r="S31">
            <v>0.36</v>
          </cell>
          <cell r="T31">
            <v>0.6</v>
          </cell>
        </row>
        <row r="35">
          <cell r="S35">
            <v>0.24</v>
          </cell>
          <cell r="T35">
            <v>0.2</v>
          </cell>
        </row>
        <row r="39">
          <cell r="S39">
            <v>0.24</v>
          </cell>
          <cell r="T39">
            <v>1</v>
          </cell>
        </row>
        <row r="43">
          <cell r="S43">
            <v>0.42</v>
          </cell>
          <cell r="T43">
            <v>1</v>
          </cell>
        </row>
        <row r="47">
          <cell r="S47">
            <v>0.24</v>
          </cell>
          <cell r="T47">
            <v>0.6</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0.20579999999999998</v>
          </cell>
          <cell r="D9">
            <v>0.2</v>
          </cell>
          <cell r="E9" t="str">
            <v>Baja</v>
          </cell>
          <cell r="F9" t="str">
            <v>Leve</v>
          </cell>
          <cell r="G9" t="str">
            <v>Bajo</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9 RIESGO DEL PROCESO"/>
      <sheetName val="10 CONTROL DE CAMBIOS"/>
      <sheetName val="11 FORMULAS"/>
    </sheetNames>
    <sheetDataSet>
      <sheetData sheetId="0" refreshError="1"/>
      <sheetData sheetId="1">
        <row r="1">
          <cell r="C1" t="str">
            <v>MAPA DE RIESGOS</v>
          </cell>
          <cell r="D1" t="str">
            <v>CÓDIGO:</v>
          </cell>
        </row>
        <row r="2">
          <cell r="D2" t="str">
            <v>VERSIÓN:</v>
          </cell>
          <cell r="E2" t="str">
            <v>1</v>
          </cell>
        </row>
        <row r="4">
          <cell r="C4" t="str">
            <v>GOBERNACION DE BOLIVAR</v>
          </cell>
          <cell r="E4" t="str">
            <v>ATENCION A VICTIMAS</v>
          </cell>
          <cell r="G4" t="str">
            <v>Elaboración o Actualización:</v>
          </cell>
          <cell r="H4">
            <v>46153</v>
          </cell>
        </row>
        <row r="5">
          <cell r="E5" t="str">
            <v>Vigencia del:</v>
          </cell>
          <cell r="F5">
            <v>46023</v>
          </cell>
          <cell r="H5">
            <v>46142</v>
          </cell>
        </row>
        <row r="9">
          <cell r="A9" t="str">
            <v>R1</v>
          </cell>
          <cell r="F9" t="str">
            <v>Posibilidad de pérdida reputacional por no realizar la anualización de las acciones del PAT en la Plataforma Vivanto, debido a la debilidad en competencias técnicas por el personal a cargo.</v>
          </cell>
        </row>
        <row r="10">
          <cell r="A10" t="str">
            <v>R2</v>
          </cell>
          <cell r="F10" t="str">
            <v>Posibilidad de pérdida reputacional por no presentar la inversión que realiza la Gobernación en la  población víctima,  debido a que las Secretarias, Institutos Descentralizados y Aguas de Bolívar no entreguen a tiempo la información.</v>
          </cell>
        </row>
        <row r="11">
          <cell r="A11" t="str">
            <v>R3</v>
          </cell>
          <cell r="F11" t="str">
            <v>Posibilidad  de efecto dañoso sobre el recurso público por no realizar la debida Supervisión en la ejecución de los contratos, debido a la debilidad en el seguimiento de las obligaciones del contratista</v>
          </cell>
        </row>
        <row r="12">
          <cell r="A12" t="str">
            <v>R4</v>
          </cell>
          <cell r="F12" t="str">
            <v xml:space="preserve">  </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0.2</v>
          </cell>
          <cell r="M9">
            <v>1</v>
          </cell>
        </row>
        <row r="10">
          <cell r="E10">
            <v>0.4</v>
          </cell>
          <cell r="M10">
            <v>1</v>
          </cell>
        </row>
        <row r="11">
          <cell r="E11">
            <v>0.4</v>
          </cell>
          <cell r="M11">
            <v>0.8</v>
          </cell>
        </row>
        <row r="12">
          <cell r="E12" t="str">
            <v/>
          </cell>
          <cell r="M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Muy Baja</v>
          </cell>
          <cell r="D9" t="str">
            <v>Catastrófico</v>
          </cell>
          <cell r="E9" t="str">
            <v>Extremo</v>
          </cell>
        </row>
        <row r="10">
          <cell r="C10" t="str">
            <v>Baja</v>
          </cell>
          <cell r="D10" t="str">
            <v>Catastrófico</v>
          </cell>
          <cell r="E10" t="str">
            <v>Extremo</v>
          </cell>
        </row>
        <row r="11">
          <cell r="C11" t="str">
            <v>Baja</v>
          </cell>
          <cell r="D11" t="str">
            <v>Mayor</v>
          </cell>
          <cell r="E11" t="str">
            <v>Alto</v>
          </cell>
        </row>
        <row r="12">
          <cell r="C12" t="str">
            <v/>
          </cell>
          <cell r="D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0.24</v>
          </cell>
          <cell r="T15">
            <v>1</v>
          </cell>
        </row>
        <row r="19">
          <cell r="S19">
            <v>0.24</v>
          </cell>
          <cell r="T19">
            <v>0.8</v>
          </cell>
        </row>
        <row r="23">
          <cell r="S23" t="str">
            <v/>
          </cell>
          <cell r="T23" t="str">
            <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0.12</v>
          </cell>
          <cell r="D9">
            <v>1</v>
          </cell>
          <cell r="E9" t="str">
            <v>Muy Baja</v>
          </cell>
          <cell r="F9" t="str">
            <v>Catastrófico</v>
          </cell>
          <cell r="G9" t="str">
            <v>Extremo</v>
          </cell>
        </row>
      </sheetData>
      <sheetData sheetId="6" refreshError="1"/>
      <sheetData sheetId="7"/>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v>
          </cell>
          <cell r="D1" t="str">
            <v>CÓDIGO:</v>
          </cell>
          <cell r="E1">
            <v>1</v>
          </cell>
        </row>
        <row r="2">
          <cell r="D2" t="str">
            <v>VERSIÓN:</v>
          </cell>
          <cell r="E2" t="str">
            <v>01</v>
          </cell>
        </row>
        <row r="4">
          <cell r="E4" t="str">
            <v>GESTION SALUD</v>
          </cell>
          <cell r="G4" t="str">
            <v>Elaboración o Actualización:</v>
          </cell>
          <cell r="H4" t="str">
            <v xml:space="preserve">Actualizacion </v>
          </cell>
        </row>
        <row r="5">
          <cell r="E5" t="str">
            <v>Vigencia del:</v>
          </cell>
          <cell r="F5" t="str">
            <v>Primer cuatrimestre 2026</v>
          </cell>
        </row>
        <row r="9">
          <cell r="A9" t="str">
            <v>R1</v>
          </cell>
          <cell r="F9" t="e">
            <v>#VALUE!</v>
          </cell>
        </row>
        <row r="10">
          <cell r="A10" t="str">
            <v>R2</v>
          </cell>
          <cell r="F10" t="e">
            <v>#VALUE!</v>
          </cell>
        </row>
        <row r="11">
          <cell r="A11" t="str">
            <v>R3</v>
          </cell>
          <cell r="F11" t="e">
            <v>#VALUE!</v>
          </cell>
        </row>
        <row r="12">
          <cell r="A12" t="str">
            <v>R4</v>
          </cell>
          <cell r="F12" t="e">
            <v>#VALUE!</v>
          </cell>
        </row>
        <row r="13">
          <cell r="A13" t="str">
            <v>R5</v>
          </cell>
          <cell r="F13" t="e">
            <v>#VALUE!</v>
          </cell>
        </row>
        <row r="14">
          <cell r="A14" t="str">
            <v>R6</v>
          </cell>
          <cell r="F14" t="e">
            <v>#VALUE!</v>
          </cell>
        </row>
        <row r="15">
          <cell r="A15" t="str">
            <v>R7</v>
          </cell>
          <cell r="F15" t="e">
            <v>#VALUE!</v>
          </cell>
        </row>
        <row r="16">
          <cell r="A16" t="str">
            <v>R8</v>
          </cell>
          <cell r="F16" t="e">
            <v>#VALUE!</v>
          </cell>
        </row>
        <row r="17">
          <cell r="A17" t="str">
            <v>R9</v>
          </cell>
          <cell r="F17" t="e">
            <v>#VALUE!</v>
          </cell>
        </row>
        <row r="18">
          <cell r="A18" t="str">
            <v>R10</v>
          </cell>
          <cell r="F18" t="e">
            <v>#VALUE!</v>
          </cell>
        </row>
        <row r="19">
          <cell r="A19" t="str">
            <v>R11</v>
          </cell>
          <cell r="F19" t="e">
            <v>#VALUE!</v>
          </cell>
        </row>
        <row r="20">
          <cell r="A20" t="str">
            <v>R12</v>
          </cell>
          <cell r="F20" t="e">
            <v>#VALUE!</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0.4</v>
          </cell>
        </row>
        <row r="10">
          <cell r="E10">
            <v>0.6</v>
          </cell>
          <cell r="M10">
            <v>0.4</v>
          </cell>
        </row>
        <row r="11">
          <cell r="E11">
            <v>0.6</v>
          </cell>
          <cell r="M11">
            <v>0.4</v>
          </cell>
        </row>
        <row r="12">
          <cell r="E12">
            <v>0.6</v>
          </cell>
          <cell r="M12">
            <v>0.4</v>
          </cell>
        </row>
        <row r="13">
          <cell r="E13">
            <v>0.8</v>
          </cell>
          <cell r="M13">
            <v>0.8</v>
          </cell>
        </row>
        <row r="14">
          <cell r="E14">
            <v>0.6</v>
          </cell>
          <cell r="M14">
            <v>0.8</v>
          </cell>
        </row>
        <row r="15">
          <cell r="E15">
            <v>0.6</v>
          </cell>
          <cell r="M15">
            <v>0.8</v>
          </cell>
        </row>
        <row r="16">
          <cell r="E16">
            <v>0.6</v>
          </cell>
          <cell r="M16">
            <v>0.8</v>
          </cell>
        </row>
        <row r="17">
          <cell r="E17">
            <v>0.8</v>
          </cell>
          <cell r="M17">
            <v>0.8</v>
          </cell>
        </row>
        <row r="18">
          <cell r="E18">
            <v>0.6</v>
          </cell>
          <cell r="M18">
            <v>0.8</v>
          </cell>
        </row>
        <row r="19">
          <cell r="E19">
            <v>0.8</v>
          </cell>
          <cell r="M19">
            <v>0.8</v>
          </cell>
        </row>
        <row r="20">
          <cell r="E20">
            <v>0.8</v>
          </cell>
          <cell r="M20">
            <v>0.8</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Menor</v>
          </cell>
          <cell r="E9" t="str">
            <v>Moderado</v>
          </cell>
        </row>
        <row r="10">
          <cell r="C10" t="str">
            <v>Media</v>
          </cell>
          <cell r="D10" t="str">
            <v>Menor</v>
          </cell>
          <cell r="E10" t="str">
            <v>Moderado</v>
          </cell>
        </row>
        <row r="11">
          <cell r="C11" t="str">
            <v>Media</v>
          </cell>
          <cell r="D11" t="str">
            <v>Menor</v>
          </cell>
          <cell r="E11" t="str">
            <v>Moderado</v>
          </cell>
        </row>
        <row r="12">
          <cell r="C12" t="str">
            <v>Media</v>
          </cell>
          <cell r="D12" t="str">
            <v>Menor</v>
          </cell>
          <cell r="E12" t="str">
            <v>Moderado</v>
          </cell>
        </row>
        <row r="13">
          <cell r="C13" t="str">
            <v>Alta</v>
          </cell>
          <cell r="D13" t="str">
            <v>Mayor</v>
          </cell>
          <cell r="E13" t="str">
            <v>Alto</v>
          </cell>
        </row>
        <row r="14">
          <cell r="C14" t="str">
            <v>Media</v>
          </cell>
          <cell r="D14" t="str">
            <v>Mayor</v>
          </cell>
          <cell r="E14" t="str">
            <v>Alto</v>
          </cell>
        </row>
        <row r="15">
          <cell r="C15" t="str">
            <v>Media</v>
          </cell>
          <cell r="D15" t="str">
            <v>Mayor</v>
          </cell>
          <cell r="E15" t="str">
            <v>Alto</v>
          </cell>
        </row>
        <row r="16">
          <cell r="C16" t="str">
            <v>Media</v>
          </cell>
          <cell r="D16" t="str">
            <v>Mayor</v>
          </cell>
          <cell r="E16" t="str">
            <v>Alto</v>
          </cell>
        </row>
        <row r="17">
          <cell r="C17" t="str">
            <v>Alta</v>
          </cell>
          <cell r="D17" t="str">
            <v>Mayor</v>
          </cell>
          <cell r="E17" t="str">
            <v>Alto</v>
          </cell>
        </row>
        <row r="18">
          <cell r="C18" t="str">
            <v>Media</v>
          </cell>
          <cell r="D18" t="str">
            <v>Mayor</v>
          </cell>
          <cell r="E18" t="str">
            <v>Alto</v>
          </cell>
        </row>
        <row r="19">
          <cell r="C19" t="str">
            <v>Alta</v>
          </cell>
          <cell r="D19" t="str">
            <v>Mayor</v>
          </cell>
          <cell r="E19" t="str">
            <v>Alto</v>
          </cell>
        </row>
        <row r="20">
          <cell r="C20" t="str">
            <v>Alta</v>
          </cell>
          <cell r="D20" t="str">
            <v>Mayor</v>
          </cell>
          <cell r="E20" t="str">
            <v>Alto</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0.216</v>
          </cell>
          <cell r="T15">
            <v>0.4</v>
          </cell>
        </row>
        <row r="19">
          <cell r="S19">
            <v>0.216</v>
          </cell>
          <cell r="T19">
            <v>0.4</v>
          </cell>
        </row>
        <row r="23">
          <cell r="S23">
            <v>0.36</v>
          </cell>
          <cell r="T23">
            <v>0.4</v>
          </cell>
        </row>
        <row r="27">
          <cell r="S27">
            <v>0.17279999999999998</v>
          </cell>
          <cell r="T27">
            <v>0.8</v>
          </cell>
        </row>
        <row r="31">
          <cell r="S31">
            <v>0.216</v>
          </cell>
          <cell r="T31">
            <v>0.8</v>
          </cell>
        </row>
        <row r="35">
          <cell r="S35">
            <v>0.12959999999999999</v>
          </cell>
          <cell r="T35">
            <v>0.8</v>
          </cell>
        </row>
        <row r="39">
          <cell r="S39">
            <v>0.12959999999999999</v>
          </cell>
          <cell r="T39">
            <v>0.8</v>
          </cell>
        </row>
        <row r="43">
          <cell r="S43">
            <v>0.17279999999999998</v>
          </cell>
          <cell r="T43">
            <v>0.8</v>
          </cell>
        </row>
        <row r="47">
          <cell r="S47">
            <v>0.1512</v>
          </cell>
          <cell r="T47">
            <v>0.8</v>
          </cell>
        </row>
        <row r="51">
          <cell r="S51">
            <v>0.17279999999999998</v>
          </cell>
          <cell r="T51">
            <v>0.8</v>
          </cell>
        </row>
        <row r="55">
          <cell r="S55">
            <v>0.12095999999999998</v>
          </cell>
          <cell r="T55">
            <v>0.8</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0.4</v>
          </cell>
          <cell r="E9" t="str">
            <v>Baja</v>
          </cell>
          <cell r="F9" t="str">
            <v>Menor</v>
          </cell>
          <cell r="G9" t="str">
            <v>Moderado</v>
          </cell>
        </row>
      </sheetData>
      <sheetData sheetId="6" refreshError="1"/>
      <sheetData sheetId="7"/>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v>
          </cell>
          <cell r="D1" t="str">
            <v>CÓDIGO:</v>
          </cell>
          <cell r="E1">
            <v>1</v>
          </cell>
        </row>
        <row r="2">
          <cell r="D2" t="str">
            <v>VERSIÓN:</v>
          </cell>
          <cell r="E2" t="str">
            <v>01</v>
          </cell>
        </row>
        <row r="4">
          <cell r="E4" t="str">
            <v>GESTION SEGURIDAD</v>
          </cell>
          <cell r="G4" t="str">
            <v>Elaboración o Actualización:</v>
          </cell>
          <cell r="H4" t="str">
            <v>Elaboracion</v>
          </cell>
        </row>
        <row r="5">
          <cell r="E5" t="str">
            <v>Vigencia del:</v>
          </cell>
          <cell r="F5" t="str">
            <v>Segundo cuatrimestre 2025</v>
          </cell>
        </row>
        <row r="9">
          <cell r="A9" t="str">
            <v>R1</v>
          </cell>
          <cell r="F9" t="e">
            <v>#VALUE!</v>
          </cell>
        </row>
        <row r="10">
          <cell r="A10" t="str">
            <v>R2</v>
          </cell>
          <cell r="F10" t="e">
            <v>#VALUE!</v>
          </cell>
        </row>
        <row r="11">
          <cell r="A11" t="str">
            <v>R3</v>
          </cell>
          <cell r="F11" t="e">
            <v>#VALUE!</v>
          </cell>
        </row>
        <row r="12">
          <cell r="A12" t="str">
            <v>R4</v>
          </cell>
          <cell r="F12" t="e">
            <v>#VALUE!</v>
          </cell>
        </row>
        <row r="13">
          <cell r="A13" t="str">
            <v>R5</v>
          </cell>
          <cell r="F13" t="e">
            <v>#VALUE!</v>
          </cell>
        </row>
        <row r="14">
          <cell r="A14" t="str">
            <v>R6</v>
          </cell>
          <cell r="F14" t="e">
            <v>#VALUE!</v>
          </cell>
        </row>
        <row r="15">
          <cell r="A15" t="str">
            <v>R7</v>
          </cell>
          <cell r="F15" t="e">
            <v>#VALUE!</v>
          </cell>
        </row>
        <row r="16">
          <cell r="A16" t="str">
            <v>R8</v>
          </cell>
          <cell r="F16" t="str">
            <v>Posibilidad de pérdida reputacional Por la posibilidad de que el personal adscrito a la secretaria de seguridad que controlan el acceso a eventos masivos que pueden incurrir en el trafico de influencias.    Debido al favorecimiento propio o/y a terceros.</v>
          </cell>
        </row>
        <row r="17">
          <cell r="A17" t="str">
            <v>R9</v>
          </cell>
        </row>
        <row r="18">
          <cell r="A18" t="str">
            <v>R10</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1</v>
          </cell>
        </row>
        <row r="10">
          <cell r="E10">
            <v>0.4</v>
          </cell>
          <cell r="M10">
            <v>0.2</v>
          </cell>
        </row>
        <row r="11">
          <cell r="E11">
            <v>0.2</v>
          </cell>
          <cell r="M11">
            <v>0.2</v>
          </cell>
        </row>
        <row r="12">
          <cell r="E12">
            <v>0.4</v>
          </cell>
          <cell r="M12">
            <v>1</v>
          </cell>
        </row>
        <row r="13">
          <cell r="E13">
            <v>0.4</v>
          </cell>
          <cell r="M13">
            <v>0.6</v>
          </cell>
        </row>
        <row r="14">
          <cell r="E14">
            <v>0.4</v>
          </cell>
          <cell r="M14">
            <v>0.8</v>
          </cell>
        </row>
        <row r="15">
          <cell r="E15">
            <v>0.6</v>
          </cell>
          <cell r="M15">
            <v>0.6</v>
          </cell>
        </row>
        <row r="16">
          <cell r="E16">
            <v>0.4</v>
          </cell>
          <cell r="M16">
            <v>0.2</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Catastrófico</v>
          </cell>
          <cell r="E9" t="str">
            <v>Extremo</v>
          </cell>
        </row>
        <row r="10">
          <cell r="C10" t="str">
            <v>Baja</v>
          </cell>
          <cell r="D10" t="str">
            <v>Leve</v>
          </cell>
          <cell r="E10" t="str">
            <v>Bajo</v>
          </cell>
        </row>
        <row r="11">
          <cell r="C11" t="str">
            <v>Muy Baja</v>
          </cell>
          <cell r="D11" t="str">
            <v>Leve</v>
          </cell>
          <cell r="E11" t="str">
            <v>Bajo</v>
          </cell>
        </row>
        <row r="12">
          <cell r="C12" t="str">
            <v>Baja</v>
          </cell>
          <cell r="D12" t="str">
            <v>Catastrófico</v>
          </cell>
          <cell r="E12" t="str">
            <v>Extremo</v>
          </cell>
        </row>
        <row r="13">
          <cell r="C13" t="str">
            <v>Baja</v>
          </cell>
          <cell r="D13" t="str">
            <v>Moderado</v>
          </cell>
          <cell r="E13" t="str">
            <v>Moderado</v>
          </cell>
        </row>
        <row r="14">
          <cell r="C14" t="str">
            <v>Baja</v>
          </cell>
          <cell r="D14" t="str">
            <v>Mayor</v>
          </cell>
          <cell r="E14" t="str">
            <v>Alto</v>
          </cell>
        </row>
        <row r="15">
          <cell r="C15" t="str">
            <v>Media</v>
          </cell>
          <cell r="D15" t="str">
            <v>Moderado</v>
          </cell>
          <cell r="E15" t="str">
            <v>Moderado</v>
          </cell>
        </row>
        <row r="16">
          <cell r="C16" t="str">
            <v>Baja</v>
          </cell>
          <cell r="D16" t="str">
            <v>Leve</v>
          </cell>
          <cell r="E16" t="str">
            <v>Bajo</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0.14399999999999999</v>
          </cell>
          <cell r="T15">
            <v>0.2</v>
          </cell>
        </row>
        <row r="19">
          <cell r="S19">
            <v>0.12</v>
          </cell>
          <cell r="T19">
            <v>0.2</v>
          </cell>
        </row>
        <row r="23">
          <cell r="S23">
            <v>0.24</v>
          </cell>
          <cell r="T23">
            <v>1</v>
          </cell>
        </row>
        <row r="27">
          <cell r="S27">
            <v>0.24</v>
          </cell>
          <cell r="T27">
            <v>0.6</v>
          </cell>
        </row>
        <row r="31">
          <cell r="S31">
            <v>0.24</v>
          </cell>
          <cell r="T31">
            <v>0.8</v>
          </cell>
        </row>
        <row r="35">
          <cell r="S35">
            <v>0.36</v>
          </cell>
          <cell r="T35">
            <v>0.6</v>
          </cell>
        </row>
        <row r="39">
          <cell r="S39">
            <v>0.14399999999999999</v>
          </cell>
          <cell r="T39">
            <v>0.2</v>
          </cell>
        </row>
        <row r="43">
          <cell r="S43" t="str">
            <v/>
          </cell>
          <cell r="T43" t="str">
            <v/>
          </cell>
        </row>
        <row r="47">
          <cell r="T47" t="str">
            <v/>
          </cell>
        </row>
        <row r="51">
          <cell r="T51" t="str">
            <v/>
          </cell>
        </row>
        <row r="55">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0.14399999999999999</v>
          </cell>
          <cell r="D9">
            <v>1</v>
          </cell>
          <cell r="E9" t="str">
            <v>Muy Baja</v>
          </cell>
          <cell r="F9" t="str">
            <v>Catastrófico</v>
          </cell>
          <cell r="G9" t="str">
            <v>Extremo</v>
          </cell>
        </row>
      </sheetData>
      <sheetData sheetId="6" refreshError="1"/>
      <sheetData sheetId="7"/>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9 RIESGO DEL PROCESO"/>
      <sheetName val="10 CONTROL DE CAMBIOS"/>
      <sheetName val="11 FORMULAS"/>
    </sheetNames>
    <sheetDataSet>
      <sheetData sheetId="0" refreshError="1"/>
      <sheetData sheetId="1">
        <row r="1">
          <cell r="C1" t="str">
            <v>MAPA DE RIESGOS</v>
          </cell>
          <cell r="D1" t="str">
            <v>CÓDIGO:</v>
          </cell>
        </row>
        <row r="2">
          <cell r="D2" t="str">
            <v>VERSIÓN:</v>
          </cell>
        </row>
        <row r="4">
          <cell r="C4" t="str">
            <v>GOBERNACION DE BOLIVAR</v>
          </cell>
          <cell r="E4" t="str">
            <v>SECRETARÍA DE SERVICIOS PÚBLICOS</v>
          </cell>
          <cell r="G4" t="str">
            <v>Elaboración o Actualización:</v>
          </cell>
          <cell r="H4">
            <v>46017</v>
          </cell>
        </row>
        <row r="5">
          <cell r="E5" t="str">
            <v>Vigencia del:</v>
          </cell>
          <cell r="F5">
            <v>45901</v>
          </cell>
          <cell r="H5">
            <v>46022</v>
          </cell>
        </row>
        <row r="9">
          <cell r="A9" t="str">
            <v>R1</v>
          </cell>
          <cell r="F9" t="e">
            <v>#VALUE!</v>
          </cell>
        </row>
        <row r="10">
          <cell r="A10" t="str">
            <v>R2</v>
          </cell>
          <cell r="F10" t="str">
            <v>Posibilidad de pérdida reputacional Por adulterar u ocultar información de interés y naturaleza pública con el fin de saisfacer intereses particulares debido a sistemas de información susceptibles de manipulación o adulteración</v>
          </cell>
        </row>
        <row r="11">
          <cell r="A11" t="str">
            <v>R3</v>
          </cell>
        </row>
        <row r="12">
          <cell r="A12" t="str">
            <v>R4</v>
          </cell>
        </row>
        <row r="13">
          <cell r="A13" t="str">
            <v>R5</v>
          </cell>
        </row>
        <row r="14">
          <cell r="A14" t="str">
            <v>R6</v>
          </cell>
        </row>
        <row r="15">
          <cell r="A15" t="str">
            <v>R7</v>
          </cell>
        </row>
        <row r="16">
          <cell r="A16" t="str">
            <v>R8</v>
          </cell>
        </row>
        <row r="17">
          <cell r="A17" t="str">
            <v>R9</v>
          </cell>
        </row>
        <row r="18">
          <cell r="A18" t="str">
            <v>R10</v>
          </cell>
        </row>
        <row r="19">
          <cell r="A19" t="str">
            <v>R11</v>
          </cell>
        </row>
        <row r="20">
          <cell r="A20" t="str">
            <v>R12</v>
          </cell>
        </row>
        <row r="21">
          <cell r="A21" t="str">
            <v>R13</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0.6</v>
          </cell>
        </row>
        <row r="10">
          <cell r="E10">
            <v>0.4</v>
          </cell>
          <cell r="M10">
            <v>0.4</v>
          </cell>
        </row>
        <row r="11">
          <cell r="E11" t="str">
            <v/>
          </cell>
        </row>
        <row r="12">
          <cell r="E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Moderado</v>
          </cell>
          <cell r="E9" t="str">
            <v>Moderado</v>
          </cell>
        </row>
        <row r="10">
          <cell r="C10" t="str">
            <v>Baja</v>
          </cell>
          <cell r="D10" t="str">
            <v>Menor</v>
          </cell>
          <cell r="E10" t="str">
            <v>Moderado</v>
          </cell>
        </row>
        <row r="11">
          <cell r="C11" t="str">
            <v/>
          </cell>
        </row>
        <row r="12">
          <cell r="C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3">
          <cell r="S13">
            <v>0.16800000000000001</v>
          </cell>
          <cell r="T13">
            <v>0.4</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0.44999999999999996</v>
          </cell>
          <cell r="E9" t="str">
            <v>Baja</v>
          </cell>
          <cell r="F9" t="str">
            <v>Moderado</v>
          </cell>
          <cell r="G9" t="str">
            <v>Moderado</v>
          </cell>
        </row>
      </sheetData>
      <sheetData sheetId="6" refreshError="1"/>
      <sheetData sheetId="7"/>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v>
          </cell>
          <cell r="D1" t="str">
            <v>CÓDIGO:</v>
          </cell>
        </row>
        <row r="2">
          <cell r="D2" t="str">
            <v>VERSIÓN:</v>
          </cell>
        </row>
        <row r="4">
          <cell r="C4" t="str">
            <v>SECRETARIA TIC</v>
          </cell>
          <cell r="E4" t="str">
            <v>DIRECCION DE CONECTIVIDAD E INFRAESTRUCTURA TECNOLOGICA</v>
          </cell>
          <cell r="G4" t="str">
            <v>Elaboración o Actualización:</v>
          </cell>
        </row>
        <row r="5">
          <cell r="E5" t="str">
            <v>Vigencia del:</v>
          </cell>
          <cell r="F5">
            <v>45658</v>
          </cell>
        </row>
        <row r="9">
          <cell r="A9" t="str">
            <v>R1</v>
          </cell>
          <cell r="F9" t="e">
            <v>#VALUE!</v>
          </cell>
        </row>
        <row r="10">
          <cell r="A10" t="str">
            <v>R2</v>
          </cell>
          <cell r="F10" t="e">
            <v>#VALUE!</v>
          </cell>
        </row>
        <row r="11">
          <cell r="A11" t="str">
            <v>R3</v>
          </cell>
          <cell r="F11" t="str">
            <v xml:space="preserve">  </v>
          </cell>
        </row>
        <row r="12">
          <cell r="A12" t="str">
            <v>R4</v>
          </cell>
          <cell r="F12" t="str">
            <v xml:space="preserve">  </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0.4</v>
          </cell>
        </row>
        <row r="10">
          <cell r="E10">
            <v>0.6</v>
          </cell>
          <cell r="M10">
            <v>0.4</v>
          </cell>
        </row>
        <row r="11">
          <cell r="E11" t="str">
            <v/>
          </cell>
          <cell r="M11" t="str">
            <v/>
          </cell>
        </row>
        <row r="12">
          <cell r="E12" t="str">
            <v/>
          </cell>
          <cell r="M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Menor</v>
          </cell>
          <cell r="E9" t="str">
            <v>Moderado</v>
          </cell>
        </row>
        <row r="10">
          <cell r="C10" t="str">
            <v>Media</v>
          </cell>
          <cell r="D10" t="str">
            <v>Menor</v>
          </cell>
          <cell r="E10" t="str">
            <v>Moderado</v>
          </cell>
        </row>
        <row r="11">
          <cell r="C11" t="str">
            <v/>
          </cell>
          <cell r="D11" t="str">
            <v/>
          </cell>
          <cell r="E11" t="str">
            <v/>
          </cell>
        </row>
        <row r="12">
          <cell r="C12" t="str">
            <v/>
          </cell>
          <cell r="D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0.3</v>
          </cell>
          <cell r="T15">
            <v>0.4</v>
          </cell>
        </row>
        <row r="19">
          <cell r="S19" t="str">
            <v/>
          </cell>
          <cell r="T19" t="str">
            <v/>
          </cell>
        </row>
        <row r="23">
          <cell r="S23" t="str">
            <v/>
          </cell>
          <cell r="T23" t="str">
            <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v>
          </cell>
          <cell r="D9">
            <v>0.4</v>
          </cell>
          <cell r="E9" t="str">
            <v>Baja</v>
          </cell>
          <cell r="F9" t="str">
            <v>Menor</v>
          </cell>
          <cell r="G9" t="str">
            <v>Moderado</v>
          </cell>
        </row>
      </sheetData>
      <sheetData sheetId="6" refreshError="1"/>
      <sheetData sheetId="7"/>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Hoja1"/>
      <sheetName val="10 CONTROL DE CAMBIOS"/>
    </sheetNames>
    <sheetDataSet>
      <sheetData sheetId="0" refreshError="1"/>
      <sheetData sheetId="1">
        <row r="1">
          <cell r="C1" t="str">
            <v>MAPA DE RIESGOS</v>
          </cell>
          <cell r="D1" t="str">
            <v>CÓDIGO:</v>
          </cell>
        </row>
        <row r="2">
          <cell r="D2" t="str">
            <v>VERSIÓN:</v>
          </cell>
        </row>
        <row r="4">
          <cell r="G4" t="str">
            <v>Elaboración o Actualización:</v>
          </cell>
        </row>
        <row r="5">
          <cell r="E5" t="str">
            <v>Vigencia del:</v>
          </cell>
        </row>
        <row r="9">
          <cell r="A9" t="str">
            <v>R1</v>
          </cell>
          <cell r="F9" t="str">
            <v>Posibilidad de pérdida reputacional por falta de criterio claro para la eleccion de los participantes en la asamblea de juventudes Debido a no contar con procedimiento sobre quien puede acceder a estos espacio</v>
          </cell>
        </row>
        <row r="10">
          <cell r="A10" t="str">
            <v>R2</v>
          </cell>
          <cell r="F10" t="e">
            <v>#VALUE!</v>
          </cell>
        </row>
        <row r="11">
          <cell r="A11" t="str">
            <v>R3</v>
          </cell>
          <cell r="F11" t="e">
            <v>#VALUE!</v>
          </cell>
        </row>
        <row r="12">
          <cell r="A12" t="str">
            <v>R4</v>
          </cell>
          <cell r="F12" t="e">
            <v>#VALUE!</v>
          </cell>
        </row>
        <row r="13">
          <cell r="A13" t="str">
            <v>R5</v>
          </cell>
          <cell r="F13" t="e">
            <v>#VALUE!</v>
          </cell>
        </row>
        <row r="14">
          <cell r="A14" t="str">
            <v>R6</v>
          </cell>
          <cell r="F14" t="str">
            <v>Posibilidad de pérdida reputacional Por favorecimiento a beneficiarios sin el cumplimiento de requisitos  Debido a no informar de manera transparente y equitativa a  los posibles beneficiarios</v>
          </cell>
        </row>
        <row r="15">
          <cell r="A15" t="str">
            <v>R7</v>
          </cell>
          <cell r="F15" t="str">
            <v>Posibilidad de pérdida reputacional Por no ejecucion total de proyectos Debido a la no realizacion de las actividades asignadas</v>
          </cell>
        </row>
        <row r="16">
          <cell r="A16" t="str">
            <v>R8</v>
          </cell>
          <cell r="F16" t="str">
            <v>Posibilidad de pérdida reputacional Por no articulacion con actores que aporten a el cumplimiento de la Politica Publica de Diversidad sexual y Genero Debido a no realizar una correcta convocatoria a los participantes</v>
          </cell>
        </row>
        <row r="17">
          <cell r="A17" t="str">
            <v>R9</v>
          </cell>
          <cell r="F17" t="str">
            <v xml:space="preserve">Posibilidad de pérdida reputacional Por no implementacion de programas, estrategias y actividades que prevengan la discriminacion de las personas con OSIGD Debido al poco talento humano asignado para abordar los diferentes municipios del departamento </v>
          </cell>
        </row>
        <row r="18">
          <cell r="A18" t="str">
            <v>R 10</v>
          </cell>
          <cell r="F18" t="str">
            <v>Posibilidad de perdida reputacional Por no brindar asistencias tecnicas para la implementacion de mesas tecnicas municipales, debido a deficiencias en la planificacion.</v>
          </cell>
        </row>
        <row r="19">
          <cell r="A19" t="str">
            <v>R11</v>
          </cell>
          <cell r="F19" t="str">
            <v xml:space="preserve">Posibilidad de pérdida reputacional Por falta de verificacion o control de cumplimiento de los requisitos establecidos A causa de la ausencia de procedimientos claros y estandarizados para validar la informacion de los beneficiarios </v>
          </cell>
        </row>
        <row r="20">
          <cell r="A20" t="str">
            <v>R12</v>
          </cell>
          <cell r="F20" t="e">
            <v>#VALUE!</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0.2</v>
          </cell>
          <cell r="M9">
            <v>0.6</v>
          </cell>
        </row>
        <row r="10">
          <cell r="E10">
            <v>0.4</v>
          </cell>
          <cell r="M10">
            <v>0.6</v>
          </cell>
        </row>
        <row r="11">
          <cell r="E11">
            <v>0.2</v>
          </cell>
          <cell r="M11">
            <v>0.6</v>
          </cell>
        </row>
        <row r="12">
          <cell r="E12">
            <v>0.2</v>
          </cell>
          <cell r="M12">
            <v>0.6</v>
          </cell>
        </row>
        <row r="13">
          <cell r="E13">
            <v>0.2</v>
          </cell>
          <cell r="M13">
            <v>0.6</v>
          </cell>
        </row>
        <row r="14">
          <cell r="E14">
            <v>0.2</v>
          </cell>
          <cell r="M14">
            <v>0.6</v>
          </cell>
        </row>
        <row r="15">
          <cell r="E15">
            <v>0.2</v>
          </cell>
          <cell r="M15">
            <v>0.6</v>
          </cell>
        </row>
        <row r="16">
          <cell r="E16">
            <v>0.4</v>
          </cell>
          <cell r="M16">
            <v>0.6</v>
          </cell>
        </row>
        <row r="17">
          <cell r="E17">
            <v>0.4</v>
          </cell>
          <cell r="M17">
            <v>0.6</v>
          </cell>
        </row>
        <row r="18">
          <cell r="E18">
            <v>0.4</v>
          </cell>
          <cell r="M18">
            <v>0.6</v>
          </cell>
        </row>
        <row r="19">
          <cell r="E19">
            <v>0.4</v>
          </cell>
          <cell r="M19">
            <v>0.6</v>
          </cell>
        </row>
        <row r="20">
          <cell r="E20">
            <v>0.4</v>
          </cell>
          <cell r="M20">
            <v>0.6</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Muy Baja</v>
          </cell>
          <cell r="D9" t="str">
            <v>Moderado</v>
          </cell>
          <cell r="E9" t="str">
            <v>Moderado</v>
          </cell>
        </row>
        <row r="10">
          <cell r="C10" t="str">
            <v>Baja</v>
          </cell>
          <cell r="D10" t="str">
            <v>Moderado</v>
          </cell>
          <cell r="E10" t="str">
            <v>Moderado</v>
          </cell>
        </row>
        <row r="11">
          <cell r="C11" t="str">
            <v>Muy Baja</v>
          </cell>
          <cell r="D11" t="str">
            <v>Moderado</v>
          </cell>
          <cell r="E11" t="str">
            <v>Moderado</v>
          </cell>
        </row>
        <row r="12">
          <cell r="C12" t="str">
            <v>Muy Baja</v>
          </cell>
          <cell r="D12" t="str">
            <v>Moderado</v>
          </cell>
          <cell r="E12" t="str">
            <v>Moderado</v>
          </cell>
        </row>
        <row r="13">
          <cell r="C13" t="str">
            <v>Muy Baja</v>
          </cell>
          <cell r="D13" t="str">
            <v>Moderado</v>
          </cell>
          <cell r="E13" t="str">
            <v>Moderado</v>
          </cell>
        </row>
        <row r="14">
          <cell r="C14" t="str">
            <v>Muy Baja</v>
          </cell>
          <cell r="D14" t="str">
            <v>Moderado</v>
          </cell>
          <cell r="E14" t="str">
            <v>Moderado</v>
          </cell>
        </row>
        <row r="15">
          <cell r="C15" t="str">
            <v>Muy Baja</v>
          </cell>
          <cell r="D15" t="str">
            <v>Moderado</v>
          </cell>
          <cell r="E15" t="str">
            <v>Moderado</v>
          </cell>
        </row>
        <row r="16">
          <cell r="C16" t="str">
            <v>Baja</v>
          </cell>
          <cell r="D16" t="str">
            <v>Moderado</v>
          </cell>
          <cell r="E16" t="str">
            <v>Moderado</v>
          </cell>
        </row>
        <row r="17">
          <cell r="C17" t="str">
            <v>Baja</v>
          </cell>
          <cell r="D17" t="str">
            <v>Moderado</v>
          </cell>
          <cell r="E17" t="str">
            <v>Moderado</v>
          </cell>
        </row>
        <row r="18">
          <cell r="C18" t="str">
            <v>Baja</v>
          </cell>
          <cell r="D18" t="str">
            <v>Moderado</v>
          </cell>
          <cell r="E18" t="str">
            <v>Moderado</v>
          </cell>
        </row>
        <row r="19">
          <cell r="C19" t="str">
            <v>Baja</v>
          </cell>
          <cell r="D19" t="str">
            <v>Moderado</v>
          </cell>
          <cell r="E19" t="str">
            <v>Moderado</v>
          </cell>
        </row>
        <row r="20">
          <cell r="C20" t="str">
            <v>Baja</v>
          </cell>
          <cell r="D20" t="str">
            <v>Moderado</v>
          </cell>
          <cell r="E20" t="str">
            <v>Moderado</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0.14399999999999999</v>
          </cell>
          <cell r="T15">
            <v>0.6</v>
          </cell>
        </row>
        <row r="19">
          <cell r="S19">
            <v>4.3199999999999995E-2</v>
          </cell>
          <cell r="T19">
            <v>0.6</v>
          </cell>
        </row>
        <row r="23">
          <cell r="S23">
            <v>4.3199999999999995E-2</v>
          </cell>
          <cell r="T23">
            <v>0.6</v>
          </cell>
        </row>
        <row r="27">
          <cell r="S27">
            <v>4.3199999999999995E-2</v>
          </cell>
          <cell r="T27">
            <v>0.6</v>
          </cell>
        </row>
        <row r="31">
          <cell r="S31">
            <v>7.1999999999999995E-2</v>
          </cell>
          <cell r="T31">
            <v>0.6</v>
          </cell>
        </row>
        <row r="35">
          <cell r="S35">
            <v>7.1999999999999995E-2</v>
          </cell>
          <cell r="T35">
            <v>0.6</v>
          </cell>
        </row>
        <row r="39">
          <cell r="S39">
            <v>0.14399999999999999</v>
          </cell>
          <cell r="T39">
            <v>0.6</v>
          </cell>
        </row>
        <row r="43">
          <cell r="S43">
            <v>0.14399999999999999</v>
          </cell>
          <cell r="T43">
            <v>0.6</v>
          </cell>
        </row>
        <row r="47">
          <cell r="S47">
            <v>0.24</v>
          </cell>
          <cell r="T47">
            <v>0.6</v>
          </cell>
        </row>
        <row r="51">
          <cell r="S51">
            <v>0.24</v>
          </cell>
          <cell r="T51">
            <v>0.6</v>
          </cell>
        </row>
        <row r="55">
          <cell r="S55">
            <v>0.24</v>
          </cell>
          <cell r="T55">
            <v>0.6</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0.2</v>
          </cell>
          <cell r="D9">
            <v>0.44999999999999996</v>
          </cell>
          <cell r="E9" t="str">
            <v>Muy Baja</v>
          </cell>
          <cell r="F9" t="str">
            <v>Moderado</v>
          </cell>
          <cell r="G9" t="str">
            <v>Moderado</v>
          </cell>
        </row>
      </sheetData>
      <sheetData sheetId="6" refreshError="1"/>
      <sheetData sheetId="7"/>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 ANTICORRUPCION                                                                                     SECRETARIA GENERAL</v>
          </cell>
          <cell r="G1" t="str">
            <v>CÓDIGO:</v>
          </cell>
        </row>
        <row r="2">
          <cell r="G2" t="str">
            <v>VERSIÓN:</v>
          </cell>
          <cell r="H2" t="str">
            <v>2</v>
          </cell>
        </row>
        <row r="4">
          <cell r="E4" t="str">
            <v>ATENCION AL CIUDADANO Y GESTION DOCUMENTAL, FUNCION PUBLICA Y LOGISTICA</v>
          </cell>
          <cell r="G4" t="str">
            <v>Elaboración o Actualización:</v>
          </cell>
          <cell r="H4" t="str">
            <v>ACTUALIZACION</v>
          </cell>
        </row>
        <row r="5">
          <cell r="E5" t="str">
            <v>Vigencia del:</v>
          </cell>
          <cell r="F5" t="str">
            <v>011/01/2026</v>
          </cell>
          <cell r="H5">
            <v>46142</v>
          </cell>
        </row>
        <row r="9">
          <cell r="A9" t="str">
            <v>R1</v>
          </cell>
          <cell r="F9" t="str">
            <v xml:space="preserve">Posibilidad de pérdida reputacional Por Indebido direccionamiento de la correspondencia allegada por los medios contemplados para la recepción de PQRSD. Debido Intensión de dilatar los proceos en la antención oportuna de PQRSD. (Vencimiento de términos). </v>
          </cell>
        </row>
        <row r="10">
          <cell r="A10" t="str">
            <v>R2</v>
          </cell>
          <cell r="F10" t="e">
            <v>#VALUE!</v>
          </cell>
        </row>
        <row r="11">
          <cell r="A11" t="str">
            <v>R3</v>
          </cell>
          <cell r="F11" t="str">
            <v>Posibilidad de pérdida reputacional Por cobros indevidos de tramites de pasaportes Debido al falta de control de la entidad</v>
          </cell>
        </row>
        <row r="12">
          <cell r="A12" t="str">
            <v>R4</v>
          </cell>
          <cell r="F12" t="e">
            <v>#VALUE!</v>
          </cell>
        </row>
        <row r="13">
          <cell r="A13" t="str">
            <v>R5</v>
          </cell>
          <cell r="F13" t="e">
            <v>#VALUE!</v>
          </cell>
        </row>
        <row r="14">
          <cell r="A14" t="str">
            <v>R6</v>
          </cell>
          <cell r="F14" t="str">
            <v>Omitir o modificar las informacion original para la elaboración de  las Certificaciones laborales, para beneficio propio y/o del funcionario solicitante.</v>
          </cell>
        </row>
        <row r="15">
          <cell r="A15" t="str">
            <v>R7</v>
          </cell>
          <cell r="F15" t="str">
            <v>Alteración de registros de nómina para favorecimIento propio, de funcionarios de la entidad o terceros.</v>
          </cell>
        </row>
        <row r="16">
          <cell r="A16" t="str">
            <v>R8</v>
          </cell>
          <cell r="F16" t="str">
            <v>Manejo inadecuado de los recursos financieros para la celebracion de los contratos de capacitacion, organización de eventos, Actvidades institucionales. Para lucro propio o de terceros.</v>
          </cell>
        </row>
        <row r="17">
          <cell r="A17" t="str">
            <v>R9</v>
          </cell>
          <cell r="F17" t="str">
            <v>Posibilidades de error o inexactitud de la información contenida en el inventario de bienes inmuebles adoptado medinate resolución</v>
          </cell>
        </row>
        <row r="18">
          <cell r="A18" t="str">
            <v>R10</v>
          </cell>
          <cell r="F18" t="str">
            <v>Posibiliadad de Recibir o Solicitar Dádivas o beneficios a nombre propio o de terceros dentro de la elaboración o ejecución contratos</v>
          </cell>
        </row>
        <row r="19">
          <cell r="A19" t="str">
            <v>R11</v>
          </cell>
          <cell r="F19" t="str">
            <v>Retiro indebido de los bienes muebles y equipos de oficina dentro y fuera de las instalaciones del CAD con intención de apropiación</v>
          </cell>
        </row>
        <row r="20">
          <cell r="A20" t="str">
            <v>R12</v>
          </cell>
          <cell r="F20" t="str">
            <v>Uso indebido y/o desordenado de los productos de aseo y cafeteria custodiados bajo la Direccion Administrativa Logistica para beneficio propio o de terceros</v>
          </cell>
        </row>
        <row r="21">
          <cell r="A21" t="str">
            <v>R13</v>
          </cell>
          <cell r="F21" t="str">
            <v xml:space="preserve">  </v>
          </cell>
        </row>
      </sheetData>
      <sheetData sheetId="2">
        <row r="9">
          <cell r="E9">
            <v>0.6</v>
          </cell>
          <cell r="M9">
            <v>0.8</v>
          </cell>
        </row>
        <row r="10">
          <cell r="E10">
            <v>0.6</v>
          </cell>
          <cell r="M10">
            <v>0.8</v>
          </cell>
        </row>
        <row r="11">
          <cell r="E11">
            <v>1</v>
          </cell>
          <cell r="M11">
            <v>1</v>
          </cell>
        </row>
        <row r="12">
          <cell r="E12">
            <v>0.6</v>
          </cell>
          <cell r="M12">
            <v>1</v>
          </cell>
        </row>
        <row r="13">
          <cell r="E13">
            <v>0.8</v>
          </cell>
          <cell r="M13">
            <v>0.8</v>
          </cell>
        </row>
        <row r="14">
          <cell r="E14">
            <v>0.2</v>
          </cell>
          <cell r="M14">
            <v>0.8</v>
          </cell>
        </row>
        <row r="15">
          <cell r="E15">
            <v>0.4</v>
          </cell>
          <cell r="M15">
            <v>0.8</v>
          </cell>
        </row>
        <row r="16">
          <cell r="E16">
            <v>0.4</v>
          </cell>
          <cell r="M16">
            <v>0.8</v>
          </cell>
        </row>
        <row r="17">
          <cell r="E17">
            <v>0.4</v>
          </cell>
          <cell r="M17">
            <v>0.2</v>
          </cell>
        </row>
        <row r="18">
          <cell r="E18">
            <v>0.2</v>
          </cell>
          <cell r="M18">
            <v>0.2</v>
          </cell>
        </row>
        <row r="19">
          <cell r="E19">
            <v>0.2</v>
          </cell>
          <cell r="M19">
            <v>0.2</v>
          </cell>
        </row>
        <row r="20">
          <cell r="E20">
            <v>0.4</v>
          </cell>
          <cell r="M20">
            <v>0.2</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Mayor</v>
          </cell>
          <cell r="E9" t="str">
            <v>Alto</v>
          </cell>
        </row>
        <row r="10">
          <cell r="C10" t="str">
            <v>Media</v>
          </cell>
          <cell r="D10" t="str">
            <v>Mayor</v>
          </cell>
          <cell r="E10" t="str">
            <v>Alto</v>
          </cell>
        </row>
        <row r="11">
          <cell r="C11" t="str">
            <v>Muy Alta</v>
          </cell>
          <cell r="D11" t="str">
            <v>Catastrófico</v>
          </cell>
          <cell r="E11" t="str">
            <v>Extremo</v>
          </cell>
        </row>
        <row r="12">
          <cell r="C12" t="str">
            <v>Media</v>
          </cell>
          <cell r="D12" t="str">
            <v>Catastrófico</v>
          </cell>
          <cell r="E12" t="str">
            <v>Extremo</v>
          </cell>
        </row>
        <row r="13">
          <cell r="C13" t="str">
            <v>Alta</v>
          </cell>
          <cell r="D13" t="str">
            <v>Mayor</v>
          </cell>
          <cell r="E13" t="str">
            <v>Alto</v>
          </cell>
        </row>
        <row r="14">
          <cell r="C14" t="str">
            <v>Muy Baja</v>
          </cell>
          <cell r="D14" t="str">
            <v>Mayor</v>
          </cell>
          <cell r="E14" t="str">
            <v>Alto</v>
          </cell>
        </row>
        <row r="15">
          <cell r="C15" t="str">
            <v>Baja</v>
          </cell>
          <cell r="D15" t="str">
            <v>Mayor</v>
          </cell>
          <cell r="E15" t="str">
            <v>Alto</v>
          </cell>
        </row>
        <row r="16">
          <cell r="C16" t="str">
            <v>Baja</v>
          </cell>
          <cell r="D16" t="str">
            <v>Mayor</v>
          </cell>
          <cell r="E16" t="str">
            <v>Alto</v>
          </cell>
        </row>
        <row r="17">
          <cell r="C17" t="str">
            <v>Baja</v>
          </cell>
          <cell r="D17" t="str">
            <v>Leve</v>
          </cell>
          <cell r="E17" t="str">
            <v>Bajo</v>
          </cell>
        </row>
        <row r="18">
          <cell r="C18" t="str">
            <v>Muy Baja</v>
          </cell>
          <cell r="D18" t="str">
            <v>Leve</v>
          </cell>
          <cell r="E18" t="str">
            <v>Bajo</v>
          </cell>
        </row>
        <row r="19">
          <cell r="C19" t="str">
            <v>Muy Baja</v>
          </cell>
          <cell r="D19" t="str">
            <v>Leve</v>
          </cell>
          <cell r="E19" t="str">
            <v>Bajo</v>
          </cell>
        </row>
        <row r="20">
          <cell r="C20" t="str">
            <v>Baja</v>
          </cell>
          <cell r="D20" t="str">
            <v>Leve</v>
          </cell>
          <cell r="E20" t="str">
            <v>Bajo</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0.216</v>
          </cell>
          <cell r="T15">
            <v>0.8</v>
          </cell>
        </row>
        <row r="19">
          <cell r="S19">
            <v>0.18</v>
          </cell>
          <cell r="T19">
            <v>1</v>
          </cell>
        </row>
        <row r="23">
          <cell r="S23">
            <v>0.216</v>
          </cell>
          <cell r="T23">
            <v>1</v>
          </cell>
        </row>
        <row r="27">
          <cell r="S27">
            <v>0.28799999999999998</v>
          </cell>
          <cell r="T27">
            <v>0.8</v>
          </cell>
        </row>
        <row r="31">
          <cell r="S31">
            <v>0.1</v>
          </cell>
          <cell r="T31">
            <v>0.8</v>
          </cell>
        </row>
        <row r="35">
          <cell r="S35">
            <v>0.24</v>
          </cell>
          <cell r="T35">
            <v>0.8</v>
          </cell>
        </row>
        <row r="39">
          <cell r="S39">
            <v>0.24</v>
          </cell>
          <cell r="T39">
            <v>0.8</v>
          </cell>
        </row>
        <row r="43">
          <cell r="S43">
            <v>9.6040000000000014E-2</v>
          </cell>
          <cell r="T43">
            <v>0.2</v>
          </cell>
        </row>
        <row r="47">
          <cell r="S47">
            <v>7.1999999999999995E-2</v>
          </cell>
          <cell r="T47">
            <v>0.2</v>
          </cell>
        </row>
        <row r="51">
          <cell r="S51">
            <v>4.3199999999999995E-2</v>
          </cell>
          <cell r="T51">
            <v>0.2</v>
          </cell>
        </row>
        <row r="55">
          <cell r="S55">
            <v>0.14399999999999999</v>
          </cell>
          <cell r="T55">
            <v>0.2</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0.12959999999999999</v>
          </cell>
          <cell r="D9">
            <v>0.8</v>
          </cell>
          <cell r="E9" t="str">
            <v>Muy Baja</v>
          </cell>
          <cell r="F9" t="str">
            <v>Mayor</v>
          </cell>
          <cell r="G9" t="str">
            <v>Alto</v>
          </cell>
        </row>
      </sheetData>
      <sheetData sheetId="6" refreshError="1"/>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Hoja1"/>
      <sheetName val="9 RIESGO DEL PROCESO"/>
      <sheetName val="10 CONTROL DE CAMBIOS"/>
    </sheetNames>
    <sheetDataSet>
      <sheetData sheetId="0" refreshError="1"/>
      <sheetData sheetId="1">
        <row r="1">
          <cell r="C1" t="str">
            <v>MAPA DE RIESGOS</v>
          </cell>
          <cell r="D1" t="str">
            <v>CÓDIGO:</v>
          </cell>
        </row>
        <row r="2">
          <cell r="D2" t="str">
            <v>VERSIÓN:</v>
          </cell>
        </row>
        <row r="4">
          <cell r="G4" t="str">
            <v>Elaboración o Actualización:</v>
          </cell>
        </row>
        <row r="5">
          <cell r="E5" t="str">
            <v>Vigencia del:</v>
          </cell>
        </row>
        <row r="9">
          <cell r="A9" t="str">
            <v>R1</v>
          </cell>
          <cell r="F9" t="e">
            <v>#VALUE!</v>
          </cell>
        </row>
        <row r="10">
          <cell r="A10" t="str">
            <v>R2</v>
          </cell>
          <cell r="F10" t="e">
            <v>#VALUE!</v>
          </cell>
        </row>
        <row r="11">
          <cell r="A11" t="str">
            <v>R3</v>
          </cell>
          <cell r="F11" t="e">
            <v>#VALUE!</v>
          </cell>
        </row>
        <row r="12">
          <cell r="A12" t="str">
            <v>R4</v>
          </cell>
          <cell r="F12" t="str">
            <v>Posibilidad de pérdida económica y reputacional Por presupuestar sobrecostos en las actividades de los proyectos de inversión para favorecer intereses privados. Debido a interes de obtener recursos del erario por parte de terceros</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0.8</v>
          </cell>
        </row>
        <row r="10">
          <cell r="E10">
            <v>0.4</v>
          </cell>
          <cell r="M10">
            <v>0.8</v>
          </cell>
        </row>
        <row r="11">
          <cell r="E11">
            <v>0.4</v>
          </cell>
          <cell r="M11">
            <v>1</v>
          </cell>
        </row>
        <row r="12">
          <cell r="E12">
            <v>0.4</v>
          </cell>
          <cell r="M12">
            <v>1</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Mayor</v>
          </cell>
          <cell r="E9" t="str">
            <v>Alto</v>
          </cell>
        </row>
        <row r="10">
          <cell r="C10" t="str">
            <v>Baja</v>
          </cell>
          <cell r="D10" t="str">
            <v>Mayor</v>
          </cell>
          <cell r="E10" t="str">
            <v>Alto</v>
          </cell>
        </row>
        <row r="11">
          <cell r="C11" t="str">
            <v>Baja</v>
          </cell>
          <cell r="D11" t="str">
            <v>Catastrófico</v>
          </cell>
          <cell r="E11" t="str">
            <v>Extremo</v>
          </cell>
        </row>
        <row r="12">
          <cell r="C12" t="str">
            <v>Baja</v>
          </cell>
          <cell r="D12" t="str">
            <v>Catastrófico</v>
          </cell>
          <cell r="E12" t="str">
            <v>Extremo</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5.183999999999999E-2</v>
          </cell>
          <cell r="T15">
            <v>0.8</v>
          </cell>
        </row>
        <row r="19">
          <cell r="S19">
            <v>5.183999999999999E-2</v>
          </cell>
          <cell r="T19">
            <v>1</v>
          </cell>
        </row>
        <row r="23">
          <cell r="S23">
            <v>5.183999999999999E-2</v>
          </cell>
          <cell r="T23">
            <v>1</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5.183999999999999E-2</v>
          </cell>
          <cell r="D9">
            <v>0.8</v>
          </cell>
          <cell r="E9" t="str">
            <v>Muy Baja</v>
          </cell>
          <cell r="F9" t="str">
            <v>Mayor</v>
          </cell>
          <cell r="G9" t="str">
            <v>Alto</v>
          </cell>
        </row>
      </sheetData>
      <sheetData sheetId="6" refreshError="1"/>
      <sheetData sheetId="7"/>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v>
          </cell>
          <cell r="D1" t="str">
            <v>CÓDIGO:</v>
          </cell>
        </row>
        <row r="2">
          <cell r="D2" t="str">
            <v>VERSIÓN:</v>
          </cell>
        </row>
        <row r="4">
          <cell r="G4" t="str">
            <v>Elaboración o Actualización:</v>
          </cell>
        </row>
        <row r="5">
          <cell r="E5" t="str">
            <v>Vigencia del:</v>
          </cell>
        </row>
        <row r="9">
          <cell r="A9" t="str">
            <v>R1</v>
          </cell>
          <cell r="F9" t="str">
            <v>Posibilidad de pérdida económica y reputacional por favorecimiento a Terceros en la asignacion de contratos, con pliegos de condiciones a su medida debido al clientelismo</v>
          </cell>
        </row>
        <row r="10">
          <cell r="A10" t="str">
            <v>R2</v>
          </cell>
          <cell r="F10" t="str">
            <v>Posibilidad de pérdida reputacional por recibir dadivas a cambio de suministro de informacion a terceros para el favorecimiento en la adjudicacion de contratos. a causa de Beneficio particular y falta de etica del funcionario</v>
          </cell>
        </row>
        <row r="11">
          <cell r="A11" t="str">
            <v>R3</v>
          </cell>
          <cell r="F11" t="str">
            <v>Posibilidad de pérdida económica y reputacional por alteracion de los informes de supervision y control por parte de funcionarios para el favorecimiento de terceros debido a la falta de etica del funcionario</v>
          </cell>
        </row>
        <row r="12">
          <cell r="A12" t="str">
            <v>R4</v>
          </cell>
        </row>
        <row r="13">
          <cell r="A13" t="str">
            <v>R5</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1</v>
          </cell>
        </row>
        <row r="10">
          <cell r="E10">
            <v>0.4</v>
          </cell>
          <cell r="M10">
            <v>1</v>
          </cell>
        </row>
        <row r="11">
          <cell r="E11">
            <v>0.4</v>
          </cell>
          <cell r="M11">
            <v>1</v>
          </cell>
        </row>
        <row r="12">
          <cell r="E12" t="str">
            <v/>
          </cell>
          <cell r="M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Catastrófico</v>
          </cell>
          <cell r="E9" t="str">
            <v>Extremo</v>
          </cell>
        </row>
        <row r="10">
          <cell r="C10" t="str">
            <v>Baja</v>
          </cell>
          <cell r="D10" t="str">
            <v>Catastrófico</v>
          </cell>
          <cell r="E10" t="str">
            <v>Extremo</v>
          </cell>
        </row>
        <row r="11">
          <cell r="C11" t="str">
            <v>Baja</v>
          </cell>
          <cell r="D11" t="str">
            <v>Catastrófico</v>
          </cell>
          <cell r="E11" t="str">
            <v>Extremo</v>
          </cell>
        </row>
        <row r="12">
          <cell r="C12" t="str">
            <v/>
          </cell>
          <cell r="D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0.12</v>
          </cell>
          <cell r="T15">
            <v>1</v>
          </cell>
        </row>
        <row r="19">
          <cell r="S19">
            <v>0.24</v>
          </cell>
          <cell r="T19">
            <v>1</v>
          </cell>
        </row>
        <row r="23">
          <cell r="S23" t="str">
            <v/>
          </cell>
          <cell r="T23" t="str">
            <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0.14399999999999999</v>
          </cell>
          <cell r="D9">
            <v>1</v>
          </cell>
          <cell r="E9" t="str">
            <v>Muy Baja</v>
          </cell>
          <cell r="F9" t="str">
            <v>Catastrófico</v>
          </cell>
          <cell r="G9" t="str">
            <v>Extremo</v>
          </cell>
        </row>
      </sheetData>
      <sheetData sheetId="6" refreshError="1"/>
      <sheetData sheetId="7"/>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v>
          </cell>
          <cell r="D1" t="str">
            <v>CÓDIGO:</v>
          </cell>
        </row>
        <row r="2">
          <cell r="D2" t="str">
            <v>VERSIÓN:</v>
          </cell>
        </row>
        <row r="4">
          <cell r="E4" t="str">
            <v>SECRETARIA DE HACIENDA</v>
          </cell>
          <cell r="G4" t="str">
            <v>Elaboración o Actualización:</v>
          </cell>
          <cell r="H4" t="str">
            <v>ELABORACIÓN</v>
          </cell>
        </row>
        <row r="6">
          <cell r="E6" t="str">
            <v>Vigencia del:</v>
          </cell>
          <cell r="F6">
            <v>46023</v>
          </cell>
          <cell r="H6">
            <v>46387</v>
          </cell>
        </row>
        <row r="10">
          <cell r="A10" t="str">
            <v>R1</v>
          </cell>
          <cell r="F10" t="e">
            <v>#VALUE!</v>
          </cell>
        </row>
        <row r="11">
          <cell r="A11" t="str">
            <v>R2</v>
          </cell>
          <cell r="F11" t="e">
            <v>#VALUE!</v>
          </cell>
        </row>
        <row r="12">
          <cell r="A12" t="str">
            <v>R3</v>
          </cell>
          <cell r="F12" t="str">
            <v>Posibilidad de pérdida económica Por detrimento por la prescripción de la acción de cobro coactivo beneficiando a los contribuyentes morosos.. Debido a la falta de interes en que se realicen los procesos dentro de los terminos establecidosy legales</v>
          </cell>
        </row>
        <row r="13">
          <cell r="A13" t="str">
            <v>R4</v>
          </cell>
          <cell r="F13" t="e">
            <v>#VALUE!</v>
          </cell>
        </row>
        <row r="14">
          <cell r="A14" t="str">
            <v>R5</v>
          </cell>
          <cell r="F14" t="e">
            <v>#VALUE!</v>
          </cell>
        </row>
        <row r="15">
          <cell r="A15" t="str">
            <v>R6</v>
          </cell>
          <cell r="F15" t="e">
            <v>#VALUE!</v>
          </cell>
        </row>
        <row r="16">
          <cell r="A16" t="str">
            <v>R7</v>
          </cell>
          <cell r="F16" t="str">
            <v xml:space="preserve">  </v>
          </cell>
        </row>
        <row r="17">
          <cell r="A17" t="str">
            <v>R8</v>
          </cell>
          <cell r="F17" t="str">
            <v xml:space="preserve">  </v>
          </cell>
        </row>
        <row r="18">
          <cell r="A18" t="str">
            <v>R9</v>
          </cell>
          <cell r="F18" t="str">
            <v xml:space="preserve">  </v>
          </cell>
        </row>
        <row r="19">
          <cell r="A19" t="str">
            <v>R10</v>
          </cell>
          <cell r="F19" t="str">
            <v xml:space="preserve">  </v>
          </cell>
        </row>
        <row r="20">
          <cell r="A20" t="str">
            <v>R11</v>
          </cell>
          <cell r="F20" t="str">
            <v xml:space="preserve">  </v>
          </cell>
        </row>
        <row r="21">
          <cell r="A21" t="str">
            <v>R12</v>
          </cell>
          <cell r="F21" t="str">
            <v xml:space="preserve">  </v>
          </cell>
        </row>
        <row r="22">
          <cell r="A22" t="str">
            <v>R13</v>
          </cell>
          <cell r="F22" t="str">
            <v xml:space="preserve">  </v>
          </cell>
        </row>
        <row r="23">
          <cell r="A23" t="str">
            <v>R14</v>
          </cell>
          <cell r="F23" t="str">
            <v xml:space="preserve">  </v>
          </cell>
        </row>
        <row r="24">
          <cell r="A24" t="str">
            <v>R15</v>
          </cell>
          <cell r="F24" t="str">
            <v xml:space="preserve">  </v>
          </cell>
        </row>
        <row r="25">
          <cell r="A25" t="str">
            <v>R16</v>
          </cell>
          <cell r="F25" t="str">
            <v xml:space="preserve">  </v>
          </cell>
        </row>
        <row r="26">
          <cell r="A26" t="str">
            <v>R17</v>
          </cell>
          <cell r="F26" t="str">
            <v xml:space="preserve">  </v>
          </cell>
        </row>
        <row r="27">
          <cell r="A27" t="str">
            <v>R18</v>
          </cell>
          <cell r="F27" t="str">
            <v xml:space="preserve">  </v>
          </cell>
        </row>
        <row r="28">
          <cell r="A28" t="str">
            <v>R19</v>
          </cell>
          <cell r="F28" t="str">
            <v xml:space="preserve">  </v>
          </cell>
        </row>
        <row r="29">
          <cell r="A29" t="str">
            <v>R20</v>
          </cell>
          <cell r="F29" t="str">
            <v xml:space="preserve">  </v>
          </cell>
        </row>
      </sheetData>
      <sheetData sheetId="2">
        <row r="9">
          <cell r="E9">
            <v>1</v>
          </cell>
          <cell r="M9">
            <v>0.8</v>
          </cell>
        </row>
        <row r="10">
          <cell r="E10">
            <v>1</v>
          </cell>
          <cell r="M10">
            <v>1</v>
          </cell>
        </row>
        <row r="11">
          <cell r="E11">
            <v>0.8</v>
          </cell>
          <cell r="M11">
            <v>1</v>
          </cell>
        </row>
        <row r="12">
          <cell r="E12">
            <v>0.6</v>
          </cell>
          <cell r="M12">
            <v>0.6</v>
          </cell>
        </row>
        <row r="13">
          <cell r="E13">
            <v>0.6</v>
          </cell>
          <cell r="M13">
            <v>0.6</v>
          </cell>
        </row>
        <row r="14">
          <cell r="E14">
            <v>0.4</v>
          </cell>
          <cell r="M14">
            <v>1</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Muy Alta</v>
          </cell>
          <cell r="D9" t="str">
            <v>Mayor</v>
          </cell>
          <cell r="E9" t="str">
            <v>Alto</v>
          </cell>
        </row>
        <row r="10">
          <cell r="C10" t="str">
            <v>Muy Alta</v>
          </cell>
          <cell r="D10" t="str">
            <v>Catastrófico</v>
          </cell>
          <cell r="E10" t="str">
            <v>Extremo</v>
          </cell>
        </row>
        <row r="11">
          <cell r="C11" t="str">
            <v>Alta</v>
          </cell>
          <cell r="D11" t="str">
            <v>Catastrófico</v>
          </cell>
          <cell r="E11" t="str">
            <v>Extremo</v>
          </cell>
        </row>
        <row r="12">
          <cell r="C12" t="str">
            <v>Media</v>
          </cell>
          <cell r="D12" t="str">
            <v>Moderado</v>
          </cell>
          <cell r="E12" t="str">
            <v>Moderado</v>
          </cell>
        </row>
        <row r="13">
          <cell r="C13" t="str">
            <v>Media</v>
          </cell>
          <cell r="D13" t="str">
            <v>Moderado</v>
          </cell>
          <cell r="E13" t="str">
            <v>Moderado</v>
          </cell>
        </row>
        <row r="14">
          <cell r="C14" t="str">
            <v>Baja</v>
          </cell>
          <cell r="D14" t="str">
            <v>Catastrófico</v>
          </cell>
          <cell r="E14" t="str">
            <v>Extremo</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0.7</v>
          </cell>
          <cell r="T15">
            <v>1</v>
          </cell>
        </row>
        <row r="19">
          <cell r="S19">
            <v>0.48</v>
          </cell>
          <cell r="T19">
            <v>1</v>
          </cell>
        </row>
        <row r="23">
          <cell r="S23">
            <v>0.42</v>
          </cell>
          <cell r="T23">
            <v>0.6</v>
          </cell>
        </row>
        <row r="27">
          <cell r="S27">
            <v>0.6</v>
          </cell>
          <cell r="T27">
            <v>0.44999999999999996</v>
          </cell>
        </row>
        <row r="31">
          <cell r="S31">
            <v>0.24</v>
          </cell>
          <cell r="T31">
            <v>1</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0.8</v>
          </cell>
          <cell r="E9" t="str">
            <v>Baja</v>
          </cell>
          <cell r="F9" t="str">
            <v>Mayor</v>
          </cell>
          <cell r="G9" t="str">
            <v>Alto</v>
          </cell>
        </row>
      </sheetData>
      <sheetData sheetId="6" refreshError="1"/>
      <sheetData sheetId="7"/>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9 RIESGO DEL PROCESO"/>
      <sheetName val="10 CONTROL DE CAMBIOS"/>
      <sheetName val="11 FORMULAS"/>
    </sheetNames>
    <sheetDataSet>
      <sheetData sheetId="0" refreshError="1"/>
      <sheetData sheetId="1">
        <row r="1">
          <cell r="C1" t="str">
            <v>MAPA DE RIESGOS</v>
          </cell>
          <cell r="D1" t="str">
            <v>CÓDIGO:</v>
          </cell>
        </row>
        <row r="2">
          <cell r="D2" t="str">
            <v>VERSIÓN:</v>
          </cell>
        </row>
        <row r="4">
          <cell r="G4" t="str">
            <v>Elaboración o Actualización:</v>
          </cell>
        </row>
        <row r="5">
          <cell r="E5" t="str">
            <v>Vigencia del:</v>
          </cell>
        </row>
        <row r="9">
          <cell r="A9" t="str">
            <v>R1</v>
          </cell>
          <cell r="F9" t="str">
            <v>Posibilidad de pérdida reputacional Por  desatención o descuido en el seguimiento a las peticiones, consultas y conceptos Debido al Incumplimiento en los términos de atención para beneficio propio o particular.</v>
          </cell>
        </row>
        <row r="10">
          <cell r="A10" t="str">
            <v>R2</v>
          </cell>
          <cell r="F10" t="e">
            <v>#VALUE!</v>
          </cell>
        </row>
        <row r="11">
          <cell r="A11" t="str">
            <v>R3</v>
          </cell>
          <cell r="F11" t="e">
            <v>#VALUE!</v>
          </cell>
        </row>
        <row r="12">
          <cell r="A12" t="str">
            <v>R4</v>
          </cell>
          <cell r="F12" t="str">
            <v>Posibilidad de pérdida reputacional Por recibir dadivas a cambio de gestión y estructuración de proyectos de impacto para el desarrollo de la subregión Debido a perdida o desconociento de valores</v>
          </cell>
        </row>
        <row r="13">
          <cell r="A13" t="str">
            <v>R5</v>
          </cell>
          <cell r="F13" t="str">
            <v>Posibilidad de pérdida reputacional por adulterar u ocultar información sobre la subregión, de interés y naturaleza pública con el fin de satisfacer intereses particulares a causa de Información susceptible de manipulación o adulteración</v>
          </cell>
        </row>
        <row r="14">
          <cell r="A14" t="str">
            <v>R6</v>
          </cell>
          <cell r="F14" t="str">
            <v>Posibilidad de pérdida reputacional Por favorecer intereses de grupos políticos o intereses privados a causa  de abuso de poder</v>
          </cell>
        </row>
        <row r="15">
          <cell r="A15" t="str">
            <v>R7</v>
          </cell>
          <cell r="F15" t="str">
            <v>Posibilidad de pérdida reputacional Por Certificar a funcionarios o terceros sobre participación o asistencia en procesos de capacitación o formación, sin haber cumplido los requiistos académicos Debido a favorecimiento de terceros</v>
          </cell>
        </row>
        <row r="16">
          <cell r="A16" t="str">
            <v>R8</v>
          </cell>
          <cell r="F16" t="e">
            <v>#VALUE!</v>
          </cell>
        </row>
        <row r="17">
          <cell r="A17" t="str">
            <v>R9</v>
          </cell>
          <cell r="F17" t="str">
            <v xml:space="preserve">Posibilidad de pérdida reputacional Por conflicto de intereses en la expedición de conceptos de legalidad de acuerdos municipales. Debido a Violacion al principio de la confiabilidad </v>
          </cell>
        </row>
        <row r="18">
          <cell r="A18" t="str">
            <v>R10</v>
          </cell>
          <cell r="F18" t="e">
            <v>#VALUE!</v>
          </cell>
        </row>
        <row r="19">
          <cell r="A19" t="str">
            <v>R11</v>
          </cell>
          <cell r="F19" t="e">
            <v>#VALUE!</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0.2</v>
          </cell>
        </row>
        <row r="10">
          <cell r="E10">
            <v>0.4</v>
          </cell>
          <cell r="M10">
            <v>0.8</v>
          </cell>
        </row>
        <row r="11">
          <cell r="E11">
            <v>0.4</v>
          </cell>
          <cell r="M11">
            <v>0.8</v>
          </cell>
        </row>
        <row r="12">
          <cell r="E12">
            <v>0.4</v>
          </cell>
          <cell r="M12">
            <v>0.2</v>
          </cell>
        </row>
        <row r="13">
          <cell r="E13">
            <v>0.4</v>
          </cell>
          <cell r="M13">
            <v>0.2</v>
          </cell>
        </row>
        <row r="14">
          <cell r="E14">
            <v>0.4</v>
          </cell>
          <cell r="M14">
            <v>0.2</v>
          </cell>
        </row>
        <row r="15">
          <cell r="E15">
            <v>0.4</v>
          </cell>
          <cell r="M15">
            <v>0.2</v>
          </cell>
        </row>
        <row r="16">
          <cell r="E16">
            <v>0.4</v>
          </cell>
          <cell r="M16">
            <v>0.2</v>
          </cell>
        </row>
        <row r="17">
          <cell r="E17">
            <v>0.4</v>
          </cell>
          <cell r="M17">
            <v>0.2</v>
          </cell>
        </row>
        <row r="18">
          <cell r="E18">
            <v>0.6</v>
          </cell>
          <cell r="M18">
            <v>1</v>
          </cell>
        </row>
        <row r="19">
          <cell r="E19">
            <v>0.4</v>
          </cell>
          <cell r="M19">
            <v>0.8</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Leve</v>
          </cell>
          <cell r="E9" t="str">
            <v>Bajo</v>
          </cell>
        </row>
        <row r="10">
          <cell r="C10" t="str">
            <v>Baja</v>
          </cell>
          <cell r="D10" t="str">
            <v>Mayor</v>
          </cell>
          <cell r="E10" t="str">
            <v>Alto</v>
          </cell>
        </row>
        <row r="11">
          <cell r="C11" t="str">
            <v>Baja</v>
          </cell>
          <cell r="D11" t="str">
            <v>Mayor</v>
          </cell>
          <cell r="E11" t="str">
            <v>Alto</v>
          </cell>
        </row>
        <row r="12">
          <cell r="C12" t="str">
            <v>Baja</v>
          </cell>
          <cell r="D12" t="str">
            <v>Leve</v>
          </cell>
          <cell r="E12" t="str">
            <v>Bajo</v>
          </cell>
        </row>
        <row r="13">
          <cell r="C13" t="str">
            <v>Baja</v>
          </cell>
          <cell r="D13" t="str">
            <v>Leve</v>
          </cell>
          <cell r="E13" t="str">
            <v>Bajo</v>
          </cell>
        </row>
        <row r="14">
          <cell r="C14" t="str">
            <v>Baja</v>
          </cell>
          <cell r="D14" t="str">
            <v>Leve</v>
          </cell>
          <cell r="E14" t="str">
            <v>Bajo</v>
          </cell>
        </row>
        <row r="15">
          <cell r="C15" t="str">
            <v>Baja</v>
          </cell>
          <cell r="D15" t="str">
            <v>Leve</v>
          </cell>
          <cell r="E15" t="str">
            <v>Bajo</v>
          </cell>
        </row>
        <row r="16">
          <cell r="C16" t="str">
            <v>Baja</v>
          </cell>
          <cell r="D16" t="str">
            <v>Leve</v>
          </cell>
          <cell r="E16" t="str">
            <v>Bajo</v>
          </cell>
        </row>
        <row r="17">
          <cell r="C17" t="str">
            <v>Baja</v>
          </cell>
          <cell r="D17" t="str">
            <v>Leve</v>
          </cell>
          <cell r="E17" t="str">
            <v>Bajo</v>
          </cell>
        </row>
        <row r="18">
          <cell r="C18" t="str">
            <v>Media</v>
          </cell>
          <cell r="D18" t="str">
            <v>Catastrófico</v>
          </cell>
          <cell r="E18" t="str">
            <v>Extremo</v>
          </cell>
        </row>
        <row r="19">
          <cell r="C19" t="str">
            <v>Baja</v>
          </cell>
          <cell r="D19" t="str">
            <v>Mayor</v>
          </cell>
          <cell r="E19" t="str">
            <v>Alto</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0.24</v>
          </cell>
          <cell r="T15">
            <v>0.8</v>
          </cell>
        </row>
        <row r="19">
          <cell r="S19">
            <v>0.24</v>
          </cell>
          <cell r="T19">
            <v>0.8</v>
          </cell>
        </row>
        <row r="23">
          <cell r="S23">
            <v>0.24</v>
          </cell>
          <cell r="T23">
            <v>0.2</v>
          </cell>
        </row>
        <row r="27">
          <cell r="S27">
            <v>0.24</v>
          </cell>
          <cell r="T27">
            <v>0.2</v>
          </cell>
        </row>
        <row r="31">
          <cell r="S31">
            <v>0.24</v>
          </cell>
          <cell r="T31">
            <v>0.2</v>
          </cell>
        </row>
        <row r="35">
          <cell r="S35">
            <v>0.24</v>
          </cell>
          <cell r="T35">
            <v>0.2</v>
          </cell>
        </row>
        <row r="39">
          <cell r="S39">
            <v>0.24</v>
          </cell>
          <cell r="T39">
            <v>0.2</v>
          </cell>
        </row>
        <row r="43">
          <cell r="S43">
            <v>0.24</v>
          </cell>
          <cell r="T43">
            <v>0.2</v>
          </cell>
        </row>
        <row r="47">
          <cell r="S47">
            <v>0.6</v>
          </cell>
          <cell r="T47">
            <v>0.5625</v>
          </cell>
        </row>
        <row r="51">
          <cell r="S51">
            <v>0.24</v>
          </cell>
          <cell r="T51">
            <v>0.45000000000000007</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0.24</v>
          </cell>
          <cell r="D9">
            <v>0.2</v>
          </cell>
          <cell r="E9" t="str">
            <v>Baja</v>
          </cell>
          <cell r="F9" t="str">
            <v>Leve</v>
          </cell>
          <cell r="G9" t="str">
            <v>Bajo</v>
          </cell>
        </row>
      </sheetData>
      <sheetData sheetId="6" refreshError="1"/>
      <sheetData sheetId="7"/>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refreshError="1"/>
      <sheetData sheetId="1">
        <row r="1">
          <cell r="C1" t="str">
            <v>MAPA DE RIESGOS</v>
          </cell>
          <cell r="D1" t="str">
            <v>CÓDIGO:</v>
          </cell>
        </row>
        <row r="2">
          <cell r="D2" t="str">
            <v>VERSIÓN:</v>
          </cell>
        </row>
        <row r="4">
          <cell r="E4" t="str">
            <v>SECRETARIA JURIDICA</v>
          </cell>
          <cell r="G4" t="str">
            <v>Elaboración o Actualización:</v>
          </cell>
        </row>
        <row r="5">
          <cell r="E5" t="str">
            <v>Vigencia del:</v>
          </cell>
          <cell r="F5">
            <v>2025</v>
          </cell>
        </row>
        <row r="9">
          <cell r="A9" t="str">
            <v>R1</v>
          </cell>
          <cell r="F9" t="str">
            <v>Vencimiento de términos para presentar contestaciones o  interponer recursos</v>
          </cell>
        </row>
        <row r="10">
          <cell r="A10" t="str">
            <v>R2</v>
          </cell>
          <cell r="F10" t="str">
            <v>Presentación o contestación de acciones judiciales sin las evidencias y/o pruebas necesarias.</v>
          </cell>
        </row>
        <row r="11">
          <cell r="A11" t="str">
            <v>R3</v>
          </cell>
          <cell r="F11" t="str">
            <v>Manipulación de estudios previos, pliegos de condiciones, respuestas a observaciones, evaluación de propuestas, adendas y acto administrativo de adjudicación por terceros interesados en el futuro proceso de contratación..</v>
          </cell>
        </row>
        <row r="12">
          <cell r="A12" t="str">
            <v>R4</v>
          </cell>
          <cell r="F12" t="str">
            <v>Asesoría o recomendación que direccionen indebidamente el proceso de selección a un proponente en específico</v>
          </cell>
        </row>
        <row r="13">
          <cell r="A13" t="str">
            <v>R5</v>
          </cell>
          <cell r="F13" t="str">
            <v>Propuestas de dádivas y beneficios particulares a los funcionarios y/o asesores que realicen el acompañamiento con el fin de beneficiar  a un oferente</v>
          </cell>
        </row>
        <row r="14">
          <cell r="A14" t="str">
            <v>R6</v>
          </cell>
          <cell r="F14" t="str">
            <v>Posibilidad de manipular, omitir,retrasar o direccionar los requerimientos enviados a las ESAL dentro de los procesos de inspeccion y vigilancia para favorecer intereses particulares</v>
          </cell>
        </row>
        <row r="15">
          <cell r="A15" t="str">
            <v>R7</v>
          </cell>
          <cell r="F15" t="str">
            <v>Incumplimiento en los términos de atención de peticiones, consultas y conceptos juridicos para beneficio propio o de particulares.</v>
          </cell>
        </row>
        <row r="16">
          <cell r="A16" t="str">
            <v>R8</v>
          </cell>
          <cell r="F16" t="str">
            <v xml:space="preserve">Expedir resoluciones de reconocimiento de personeria , reforma de Estatutos e Inscripcion de Dignatarios sin el lleno de los requisitos Legales, para beneficio de particulares
</v>
          </cell>
        </row>
        <row r="17">
          <cell r="A17" t="str">
            <v>R9</v>
          </cell>
          <cell r="F17" t="str">
            <v>Posibilidad de afectacion economica y de transparencia  debido a la suplantacion de identidad por parte del extranjero que va a obtener la Nacionalidad   Colombiana</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0.8</v>
          </cell>
        </row>
        <row r="10">
          <cell r="E10">
            <v>0.6</v>
          </cell>
          <cell r="M10">
            <v>0.8</v>
          </cell>
        </row>
        <row r="11">
          <cell r="E11">
            <v>0.6</v>
          </cell>
          <cell r="M11">
            <v>0.8</v>
          </cell>
        </row>
        <row r="12">
          <cell r="E12">
            <v>0.6</v>
          </cell>
          <cell r="M12">
            <v>0.8</v>
          </cell>
        </row>
        <row r="13">
          <cell r="E13">
            <v>0.6</v>
          </cell>
          <cell r="M13">
            <v>0.6</v>
          </cell>
        </row>
        <row r="14">
          <cell r="E14">
            <v>0.6</v>
          </cell>
          <cell r="M14">
            <v>0.4</v>
          </cell>
        </row>
        <row r="15">
          <cell r="E15">
            <v>0.6</v>
          </cell>
          <cell r="M15">
            <v>0.4</v>
          </cell>
        </row>
        <row r="16">
          <cell r="E16">
            <v>0.6</v>
          </cell>
          <cell r="M16">
            <v>0.6</v>
          </cell>
        </row>
        <row r="17">
          <cell r="E17">
            <v>0.2</v>
          </cell>
          <cell r="M17">
            <v>0.6</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Mayor</v>
          </cell>
          <cell r="E9" t="str">
            <v>Alto</v>
          </cell>
        </row>
        <row r="10">
          <cell r="C10" t="str">
            <v>Media</v>
          </cell>
          <cell r="D10" t="str">
            <v>Mayor</v>
          </cell>
          <cell r="E10" t="str">
            <v>Alto</v>
          </cell>
        </row>
        <row r="11">
          <cell r="C11" t="str">
            <v>Media</v>
          </cell>
          <cell r="D11" t="str">
            <v>Mayor</v>
          </cell>
          <cell r="E11" t="str">
            <v>Alto</v>
          </cell>
        </row>
        <row r="12">
          <cell r="C12" t="str">
            <v>Media</v>
          </cell>
          <cell r="D12" t="str">
            <v>Mayor</v>
          </cell>
          <cell r="E12" t="str">
            <v>Alto</v>
          </cell>
        </row>
        <row r="13">
          <cell r="C13" t="str">
            <v>Media</v>
          </cell>
          <cell r="D13" t="str">
            <v>Moderado</v>
          </cell>
          <cell r="E13" t="str">
            <v>Moderado</v>
          </cell>
        </row>
        <row r="14">
          <cell r="C14" t="str">
            <v>Media</v>
          </cell>
          <cell r="D14" t="str">
            <v>Menor</v>
          </cell>
          <cell r="E14" t="str">
            <v>Moderado</v>
          </cell>
        </row>
        <row r="15">
          <cell r="C15" t="str">
            <v>Media</v>
          </cell>
          <cell r="D15" t="str">
            <v>Menor</v>
          </cell>
          <cell r="E15" t="str">
            <v>Moderado</v>
          </cell>
        </row>
        <row r="16">
          <cell r="C16" t="str">
            <v>Media</v>
          </cell>
          <cell r="D16" t="str">
            <v>Moderado</v>
          </cell>
          <cell r="E16" t="str">
            <v>Moderado</v>
          </cell>
        </row>
        <row r="17">
          <cell r="C17" t="str">
            <v>Muy Baja</v>
          </cell>
          <cell r="D17" t="str">
            <v>Moderado</v>
          </cell>
          <cell r="E17" t="str">
            <v>Moderado</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0.36</v>
          </cell>
          <cell r="T15">
            <v>0.8</v>
          </cell>
        </row>
        <row r="19">
          <cell r="S19">
            <v>0.36</v>
          </cell>
          <cell r="T19">
            <v>0.8</v>
          </cell>
        </row>
        <row r="23">
          <cell r="S23">
            <v>0.216</v>
          </cell>
          <cell r="T23">
            <v>0.8</v>
          </cell>
        </row>
        <row r="27">
          <cell r="S27">
            <v>0.216</v>
          </cell>
          <cell r="T27">
            <v>0.6</v>
          </cell>
        </row>
        <row r="31">
          <cell r="S31">
            <v>0.15</v>
          </cell>
          <cell r="T31">
            <v>0.4</v>
          </cell>
        </row>
        <row r="35">
          <cell r="S35">
            <v>0.3</v>
          </cell>
          <cell r="T35">
            <v>0.4</v>
          </cell>
        </row>
        <row r="39">
          <cell r="S39">
            <v>0.15</v>
          </cell>
          <cell r="T39">
            <v>0.6</v>
          </cell>
        </row>
        <row r="43">
          <cell r="S43">
            <v>0.12</v>
          </cell>
          <cell r="T43">
            <v>0.6</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0.36</v>
          </cell>
          <cell r="D9">
            <v>0.8</v>
          </cell>
          <cell r="E9" t="str">
            <v>Baja</v>
          </cell>
          <cell r="F9" t="str">
            <v>Mayor</v>
          </cell>
          <cell r="G9" t="str">
            <v>Alto</v>
          </cell>
        </row>
      </sheetData>
      <sheetData sheetId="6" refreshError="1"/>
      <sheetData sheetId="7"/>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8 MAPA RIESGOS"/>
      <sheetName val="Hoja1"/>
      <sheetName val="Hoja2"/>
      <sheetName val="Hoja3"/>
      <sheetName val="7 MAPA CALOR INHEREN Y RESIDUAL"/>
      <sheetName val="11 FORMULAS"/>
      <sheetName val="9 RIESGO DEL PROCESO"/>
      <sheetName val="10 CONTROL DE CAMBIOS"/>
    </sheetNames>
    <sheetDataSet>
      <sheetData sheetId="0" refreshError="1"/>
      <sheetData sheetId="1">
        <row r="1">
          <cell r="C1" t="str">
            <v>MAPA DE RIESGOS</v>
          </cell>
          <cell r="D1" t="str">
            <v>CÓDIGO:</v>
          </cell>
        </row>
        <row r="2">
          <cell r="D2" t="str">
            <v>VERSIÓN:</v>
          </cell>
        </row>
        <row r="4">
          <cell r="C4" t="str">
            <v>GOBERNACION DE BOLIVAR</v>
          </cell>
          <cell r="E4" t="str">
            <v>SECRETARIA D EMINAS Y ENERGIAS</v>
          </cell>
          <cell r="G4" t="str">
            <v>Elaboración o Actualización:</v>
          </cell>
          <cell r="H4">
            <v>45902</v>
          </cell>
        </row>
        <row r="5">
          <cell r="E5" t="str">
            <v>Vigencia del:</v>
          </cell>
          <cell r="F5">
            <v>45778</v>
          </cell>
          <cell r="H5">
            <v>45900</v>
          </cell>
        </row>
        <row r="9">
          <cell r="A9" t="str">
            <v>R1</v>
          </cell>
          <cell r="F9" t="str">
            <v>Posibilidad de pérdida reputacional por falta de capacitaciones al personal contratado en sigob y/o canales de respuesta debido a  personal no capacitado en sigob y /o canales de respuestas</v>
          </cell>
        </row>
        <row r="10">
          <cell r="A10" t="str">
            <v>R2</v>
          </cell>
          <cell r="F10" t="e">
            <v>#VALUE!</v>
          </cell>
        </row>
        <row r="11">
          <cell r="A11" t="str">
            <v>R3</v>
          </cell>
          <cell r="F11" t="str">
            <v>Posibilidad de pérdida reputacional por falta de socialiacion en las peticiones que realizan otras dependencias debido a demoras en dar respuesta  a los requerimientos que hacen otras dependencias</v>
          </cell>
        </row>
        <row r="12">
          <cell r="A12" t="str">
            <v>R4</v>
          </cell>
          <cell r="F12" t="e">
            <v>#VALUE!</v>
          </cell>
        </row>
        <row r="13">
          <cell r="A13" t="str">
            <v>R5</v>
          </cell>
          <cell r="F13" t="str">
            <v>Posibilidad de pérdida reputacional por retrazos o malos entendidos en la recepcion y/o entrega de la informacion debido a la falta de uso de los correos institucionales por parte de los funcionarios</v>
          </cell>
        </row>
        <row r="14">
          <cell r="A14" t="str">
            <v>R6</v>
          </cell>
          <cell r="F14" t="str">
            <v>Posibilidad de pérdida reputacional por falta de seguimiento periodico a los procesos a cargo de los funcionarios debido a los tiempos entre las reuniones son muy distantes, los procesos y procedimientos pueden tomar otras direcciones</v>
          </cell>
        </row>
        <row r="15">
          <cell r="A15" t="str">
            <v>R7</v>
          </cell>
          <cell r="F15" t="e">
            <v>#VALUE!</v>
          </cell>
        </row>
        <row r="16">
          <cell r="A16" t="str">
            <v>R8</v>
          </cell>
          <cell r="F16" t="e">
            <v>#VALUE!</v>
          </cell>
        </row>
        <row r="17">
          <cell r="A17" t="str">
            <v>R9</v>
          </cell>
          <cell r="F17" t="str">
            <v>Posibilidad  de efecto dañoso sobre el interes patrimonial por pagos efectuados a los contratistas debido a la aporbacion de pagos por bienes y servicios que no cumplen con las condiciones de caidad</v>
          </cell>
        </row>
        <row r="18">
          <cell r="A18" t="str">
            <v>R10</v>
          </cell>
          <cell r="F18" t="str">
            <v>Posibilidad  de efecto dañoso sobre bienes de uso público por errores o impresiones en las actas de recibo parcial o final a causa de firmas de actas contractuales de recibo parcial o final sin supervision.</v>
          </cell>
        </row>
        <row r="19">
          <cell r="A19" t="str">
            <v>R11</v>
          </cell>
          <cell r="F19" t="str">
            <v>Posibilidad de pérdida reputacional por falta de documentacion impresa y digitalizada a causa de  mala gestion documental y archistica</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0.6</v>
          </cell>
        </row>
        <row r="10">
          <cell r="E10">
            <v>0.4</v>
          </cell>
          <cell r="M10">
            <v>0.6</v>
          </cell>
        </row>
        <row r="11">
          <cell r="E11">
            <v>0.6</v>
          </cell>
          <cell r="M11">
            <v>0.6</v>
          </cell>
        </row>
        <row r="12">
          <cell r="E12">
            <v>0.6</v>
          </cell>
          <cell r="M12">
            <v>0.6</v>
          </cell>
        </row>
        <row r="13">
          <cell r="E13">
            <v>1</v>
          </cell>
          <cell r="M13">
            <v>0.6</v>
          </cell>
        </row>
        <row r="14">
          <cell r="E14">
            <v>0.6</v>
          </cell>
          <cell r="M14">
            <v>0.6</v>
          </cell>
        </row>
        <row r="15">
          <cell r="E15">
            <v>0.4</v>
          </cell>
          <cell r="M15">
            <v>0.8</v>
          </cell>
        </row>
        <row r="16">
          <cell r="E16">
            <v>0.4</v>
          </cell>
          <cell r="M16">
            <v>0.8</v>
          </cell>
        </row>
        <row r="17">
          <cell r="E17">
            <v>0.6</v>
          </cell>
          <cell r="M17">
            <v>0.8</v>
          </cell>
        </row>
        <row r="18">
          <cell r="E18">
            <v>0.4</v>
          </cell>
          <cell r="M18">
            <v>1</v>
          </cell>
        </row>
        <row r="19">
          <cell r="E19">
            <v>0.4</v>
          </cell>
          <cell r="M19">
            <v>0.6</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Moderado</v>
          </cell>
          <cell r="E9" t="str">
            <v>Moderado</v>
          </cell>
        </row>
        <row r="10">
          <cell r="C10" t="str">
            <v>Baja</v>
          </cell>
          <cell r="D10" t="str">
            <v>Moderado</v>
          </cell>
          <cell r="E10" t="str">
            <v>Moderado</v>
          </cell>
        </row>
        <row r="11">
          <cell r="C11" t="str">
            <v>Media</v>
          </cell>
          <cell r="D11" t="str">
            <v>Moderado</v>
          </cell>
          <cell r="E11" t="str">
            <v>Moderado</v>
          </cell>
        </row>
        <row r="12">
          <cell r="C12" t="str">
            <v>Media</v>
          </cell>
          <cell r="D12" t="str">
            <v>Moderado</v>
          </cell>
          <cell r="E12" t="str">
            <v>Moderado</v>
          </cell>
        </row>
        <row r="13">
          <cell r="C13" t="str">
            <v>Muy Alta</v>
          </cell>
          <cell r="D13" t="str">
            <v>Moderado</v>
          </cell>
          <cell r="E13" t="str">
            <v>Alto</v>
          </cell>
        </row>
        <row r="14">
          <cell r="C14" t="str">
            <v>Media</v>
          </cell>
          <cell r="D14" t="str">
            <v>Moderado</v>
          </cell>
          <cell r="E14" t="str">
            <v>Moderado</v>
          </cell>
        </row>
        <row r="15">
          <cell r="C15" t="str">
            <v>Baja</v>
          </cell>
          <cell r="D15" t="str">
            <v>Mayor</v>
          </cell>
          <cell r="E15" t="str">
            <v>Alto</v>
          </cell>
        </row>
        <row r="16">
          <cell r="C16" t="str">
            <v>Baja</v>
          </cell>
          <cell r="D16" t="str">
            <v>Mayor</v>
          </cell>
          <cell r="E16" t="str">
            <v>Alto</v>
          </cell>
        </row>
        <row r="17">
          <cell r="C17" t="str">
            <v>Media</v>
          </cell>
          <cell r="D17" t="str">
            <v>Mayor</v>
          </cell>
          <cell r="E17" t="str">
            <v>Alto</v>
          </cell>
        </row>
        <row r="18">
          <cell r="C18" t="str">
            <v>Baja</v>
          </cell>
          <cell r="D18" t="str">
            <v>Catastrófico</v>
          </cell>
          <cell r="E18" t="str">
            <v>Extremo</v>
          </cell>
        </row>
        <row r="19">
          <cell r="C19" t="str">
            <v>Baja</v>
          </cell>
          <cell r="D19" t="str">
            <v>Moderado</v>
          </cell>
          <cell r="E19" t="str">
            <v>Moderado</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0.24</v>
          </cell>
          <cell r="T15">
            <v>0.44999999999999996</v>
          </cell>
        </row>
        <row r="19">
          <cell r="S19">
            <v>0.105</v>
          </cell>
          <cell r="T19">
            <v>0.6</v>
          </cell>
        </row>
        <row r="23">
          <cell r="S23">
            <v>0.36</v>
          </cell>
          <cell r="T23">
            <v>0.6</v>
          </cell>
        </row>
        <row r="27">
          <cell r="S27">
            <v>0.35</v>
          </cell>
          <cell r="T27">
            <v>0.6</v>
          </cell>
        </row>
        <row r="31">
          <cell r="S31">
            <v>0.36</v>
          </cell>
          <cell r="T31">
            <v>0.6</v>
          </cell>
        </row>
        <row r="35">
          <cell r="S35">
            <v>7.1999999999999995E-2</v>
          </cell>
          <cell r="T35">
            <v>0.8</v>
          </cell>
        </row>
        <row r="39">
          <cell r="S39">
            <v>0.24</v>
          </cell>
          <cell r="T39">
            <v>0.8</v>
          </cell>
        </row>
        <row r="43">
          <cell r="S43">
            <v>0.12959999999999999</v>
          </cell>
          <cell r="T43">
            <v>0.8</v>
          </cell>
        </row>
        <row r="47">
          <cell r="S47">
            <v>0.2</v>
          </cell>
          <cell r="T47">
            <v>1</v>
          </cell>
        </row>
        <row r="51">
          <cell r="S51">
            <v>0.1</v>
          </cell>
          <cell r="T51">
            <v>0.6</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0.24</v>
          </cell>
          <cell r="D9">
            <v>0.6</v>
          </cell>
          <cell r="E9" t="str">
            <v>Baja</v>
          </cell>
          <cell r="F9" t="str">
            <v>Moderado</v>
          </cell>
          <cell r="G9" t="str">
            <v>Moderado</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9 RIESGO DEL PROCESO"/>
      <sheetName val="10 CONTROL DE CAMBIOS"/>
      <sheetName val="11 FORMULAS"/>
    </sheetNames>
    <sheetDataSet>
      <sheetData sheetId="0" refreshError="1"/>
      <sheetData sheetId="1">
        <row r="1">
          <cell r="C1" t="str">
            <v>MAPA DE RIESGOS</v>
          </cell>
          <cell r="D1" t="str">
            <v>CÓDIGO:</v>
          </cell>
        </row>
        <row r="2">
          <cell r="D2" t="str">
            <v>VERSIÓN:</v>
          </cell>
        </row>
        <row r="4">
          <cell r="C4" t="str">
            <v>SECRETARIA DE MOVILIDAD</v>
          </cell>
          <cell r="E4" t="str">
            <v>DIRECCION DE PLANECION DE MOVILIDAD Y SEGURIDAD VIAL  Y DIRECCION DE SEDES OPERATIVAS</v>
          </cell>
          <cell r="G4" t="str">
            <v>Elaboración o Actualización:</v>
          </cell>
        </row>
        <row r="5">
          <cell r="E5" t="str">
            <v>Vigencia del:</v>
          </cell>
          <cell r="F5">
            <v>45658</v>
          </cell>
        </row>
        <row r="9">
          <cell r="A9" t="str">
            <v>R1</v>
          </cell>
          <cell r="F9" t="e">
            <v>#VALUE!</v>
          </cell>
        </row>
        <row r="10">
          <cell r="A10" t="str">
            <v>R2</v>
          </cell>
          <cell r="F10" t="str">
            <v>Posibilidad de pérdida económica Por la ausencia de reportes periódicos o indicadores de seguimiento (KPIs no actualizados). Debido a las deficiencias en políticas organizacionales (falta de procedimientos claros de monitoreo).</v>
          </cell>
        </row>
        <row r="11">
          <cell r="A11" t="str">
            <v>R3</v>
          </cell>
          <cell r="F11" t="str">
            <v>Posibilidad de pérdida económica Por retrasos en la integración de datos entre fuentes (policía, hospitales, Runt). Debido a la falta de cultura reactiva sin protocolos obligatorios de verificación cruzada.</v>
          </cell>
        </row>
        <row r="12">
          <cell r="A12" t="str">
            <v>R4</v>
          </cell>
          <cell r="F12" t="str">
            <v>Posibilidad de pérdida económica Por falta de formulacion tecnica de estudios subestimados. Debido a la falta de protocolos estandarizados para evaluación de proyectos en movilidad y seguridad vial, estructurando proyectos sin respaldo presupuestal.</v>
          </cell>
        </row>
        <row r="13">
          <cell r="A13" t="str">
            <v>R5</v>
          </cell>
          <cell r="F13" t="str">
            <v>Posibilidad de pérdida económica y reputacional Por la falta de pruebas documentadas en acta (fotos, testigos, radar calibrado). A causa de la insuficiente capacitación continua de agentes de tránsito en procedimientos legales.</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0.6</v>
          </cell>
        </row>
        <row r="10">
          <cell r="E10">
            <v>0.4</v>
          </cell>
          <cell r="M10">
            <v>0.2</v>
          </cell>
        </row>
        <row r="11">
          <cell r="E11">
            <v>0.4</v>
          </cell>
          <cell r="M11">
            <v>0.4</v>
          </cell>
        </row>
        <row r="12">
          <cell r="E12">
            <v>0.4</v>
          </cell>
          <cell r="M12">
            <v>0.6</v>
          </cell>
        </row>
        <row r="13">
          <cell r="E13">
            <v>0.2</v>
          </cell>
          <cell r="M13">
            <v>0.2</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Moderado</v>
          </cell>
          <cell r="E9" t="str">
            <v>Moderado</v>
          </cell>
        </row>
        <row r="10">
          <cell r="C10" t="str">
            <v>Baja</v>
          </cell>
          <cell r="D10" t="str">
            <v>Leve</v>
          </cell>
          <cell r="E10" t="str">
            <v>Bajo</v>
          </cell>
        </row>
        <row r="11">
          <cell r="C11" t="str">
            <v>Baja</v>
          </cell>
          <cell r="D11" t="str">
            <v>Menor</v>
          </cell>
          <cell r="E11" t="str">
            <v>Moderado</v>
          </cell>
        </row>
        <row r="12">
          <cell r="C12" t="str">
            <v>Baja</v>
          </cell>
          <cell r="D12" t="str">
            <v>Moderado</v>
          </cell>
          <cell r="E12" t="str">
            <v>Moderado</v>
          </cell>
        </row>
        <row r="13">
          <cell r="C13" t="str">
            <v>Muy Baja</v>
          </cell>
          <cell r="D13" t="str">
            <v>Leve</v>
          </cell>
          <cell r="E13" t="str">
            <v>Bajo</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0.24</v>
          </cell>
          <cell r="T15">
            <v>0.2</v>
          </cell>
        </row>
        <row r="19">
          <cell r="S19">
            <v>0.4</v>
          </cell>
          <cell r="T19">
            <v>0.30000000000000004</v>
          </cell>
        </row>
        <row r="23">
          <cell r="S23">
            <v>0.24</v>
          </cell>
          <cell r="T23">
            <v>0.6</v>
          </cell>
        </row>
        <row r="27">
          <cell r="S27">
            <v>0.12</v>
          </cell>
          <cell r="T27">
            <v>0.2</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0.6</v>
          </cell>
          <cell r="D9">
            <v>0.44999999999999996</v>
          </cell>
          <cell r="E9" t="str">
            <v>Media</v>
          </cell>
          <cell r="F9" t="str">
            <v>Moderado</v>
          </cell>
          <cell r="G9" t="str">
            <v>Moderado</v>
          </cell>
        </row>
      </sheetData>
      <sheetData sheetId="6" refreshError="1"/>
      <sheetData sheetId="7"/>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9 RIESGO DEL PROCESO"/>
      <sheetName val="10 CONTROL DE CAMBIOS"/>
      <sheetName val="11 FORMULAS"/>
    </sheetNames>
    <sheetDataSet>
      <sheetData sheetId="0" refreshError="1"/>
      <sheetData sheetId="1">
        <row r="1">
          <cell r="C1" t="str">
            <v>MAPA DE RIESGOS</v>
          </cell>
          <cell r="D1" t="str">
            <v>CÓDIGO:</v>
          </cell>
        </row>
        <row r="2">
          <cell r="D2" t="str">
            <v>VERSIÓN:</v>
          </cell>
        </row>
        <row r="4">
          <cell r="G4" t="str">
            <v>Elaboración o Actualización:</v>
          </cell>
        </row>
        <row r="5">
          <cell r="E5" t="str">
            <v>Vigencia del:</v>
          </cell>
        </row>
        <row r="9">
          <cell r="A9" t="str">
            <v>R1</v>
          </cell>
          <cell r="F9" t="e">
            <v>#VALUE!</v>
          </cell>
        </row>
        <row r="10">
          <cell r="A10" t="str">
            <v>R2</v>
          </cell>
          <cell r="F10" t="str">
            <v>Posibilidad de pérdida reputacional Por entrega de ayudas a población afectda, procurando interés particular Debido a distribución inequitativa de ls ayudas</v>
          </cell>
        </row>
        <row r="11">
          <cell r="A11" t="str">
            <v>R3</v>
          </cell>
          <cell r="F11" t="str">
            <v xml:space="preserve">  </v>
          </cell>
        </row>
        <row r="12">
          <cell r="A12" t="str">
            <v>R4</v>
          </cell>
          <cell r="F12" t="str">
            <v xml:space="preserve">  </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0.8</v>
          </cell>
        </row>
        <row r="10">
          <cell r="E10">
            <v>0.4</v>
          </cell>
          <cell r="M10">
            <v>0.6</v>
          </cell>
        </row>
        <row r="11">
          <cell r="E11" t="str">
            <v/>
          </cell>
          <cell r="M11" t="str">
            <v/>
          </cell>
        </row>
        <row r="12">
          <cell r="E12" t="str">
            <v/>
          </cell>
          <cell r="M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Mayor</v>
          </cell>
          <cell r="E9" t="str">
            <v>Alto</v>
          </cell>
        </row>
        <row r="10">
          <cell r="C10" t="str">
            <v>Baja</v>
          </cell>
          <cell r="D10" t="str">
            <v>Moderado</v>
          </cell>
          <cell r="E10" t="str">
            <v>Moderado</v>
          </cell>
        </row>
        <row r="11">
          <cell r="C11" t="str">
            <v/>
          </cell>
          <cell r="D11" t="str">
            <v/>
          </cell>
          <cell r="E11" t="str">
            <v/>
          </cell>
        </row>
        <row r="12">
          <cell r="C12" t="str">
            <v/>
          </cell>
          <cell r="D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0.14399999999999999</v>
          </cell>
          <cell r="T15">
            <v>0.6</v>
          </cell>
        </row>
        <row r="19">
          <cell r="S19" t="str">
            <v/>
          </cell>
          <cell r="T19" t="str">
            <v/>
          </cell>
        </row>
        <row r="23">
          <cell r="S23" t="str">
            <v/>
          </cell>
          <cell r="T23" t="str">
            <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0.14399999999999999</v>
          </cell>
          <cell r="D9">
            <v>0.8</v>
          </cell>
          <cell r="E9" t="str">
            <v>Muy Baja</v>
          </cell>
          <cell r="F9" t="str">
            <v>Mayor</v>
          </cell>
          <cell r="G9" t="str">
            <v>Alto</v>
          </cell>
        </row>
      </sheetData>
      <sheetData sheetId="6" refreshError="1"/>
      <sheetData sheetId="7"/>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2EF26-B979-4610-93C5-B5C8E01F3FA7}">
  <dimension ref="A1:AX35"/>
  <sheetViews>
    <sheetView workbookViewId="0">
      <selection activeCell="G8" sqref="G8"/>
    </sheetView>
  </sheetViews>
  <sheetFormatPr defaultColWidth="14.28515625" defaultRowHeight="12.75"/>
  <cols>
    <col min="1" max="1" width="21.5703125" style="33" customWidth="1"/>
    <col min="2" max="2" width="25.140625" style="38" customWidth="1"/>
    <col min="3" max="4" width="14.140625" style="38" customWidth="1"/>
    <col min="5" max="5" width="16.42578125" style="80" customWidth="1"/>
    <col min="6" max="6" width="16.85546875" style="80" customWidth="1"/>
    <col min="7" max="7" width="19" style="38" customWidth="1"/>
    <col min="8" max="8" width="15.42578125" style="38" customWidth="1"/>
    <col min="9" max="9" width="13" style="38" customWidth="1"/>
    <col min="10" max="10" width="22.140625" style="80" bestFit="1" customWidth="1"/>
    <col min="11" max="11" width="15.85546875" style="80" bestFit="1" customWidth="1"/>
    <col min="12" max="12" width="16.570312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2.7109375" style="82" customWidth="1"/>
    <col min="20" max="20" width="13.5703125" style="82" customWidth="1"/>
    <col min="21" max="21" width="46.140625" style="38" customWidth="1"/>
    <col min="22"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+'[2]2 CONTEXTO E IDENTIFICACIÓN'!C1</f>
        <v>MAPA DE RIESGOS</v>
      </c>
      <c r="C1" s="1" t="str">
        <f>+'[2]2 CONTEXTO E IDENTIFICACIÓN'!D1</f>
        <v>CÓDIGO:</v>
      </c>
      <c r="D1" s="2">
        <f>+'[2]2 CONTEXTO E IDENTIFICACIÓN'!E1</f>
        <v>0</v>
      </c>
      <c r="E1" s="3"/>
      <c r="F1" s="4" t="str">
        <f>+'[2]2 CONTEXTO E IDENTIFICACIÓN'!$G$4</f>
        <v>Elaboración o Actualización:</v>
      </c>
      <c r="G1" s="5" t="str">
        <f>+IF('[2]2 CONTEXTO E IDENTIFICACIÓN'!$H$4="","",'[2]2 CONTEXTO E IDENTIFICACIÓN'!$H$4)</f>
        <v/>
      </c>
      <c r="H1" s="6"/>
      <c r="I1" s="6"/>
      <c r="U1" s="8"/>
      <c r="V1" s="8"/>
      <c r="AR1" s="9"/>
      <c r="AS1" s="9"/>
      <c r="AT1" s="9"/>
      <c r="AU1" s="9"/>
      <c r="AV1" s="9"/>
    </row>
    <row r="2" spans="1:50" s="7" customFormat="1">
      <c r="A2" s="164"/>
      <c r="B2" s="161"/>
      <c r="C2" s="1" t="str">
        <f>+'[2]2 CONTEXTO E IDENTIFICACIÓN'!D2</f>
        <v>VERSIÓN:</v>
      </c>
      <c r="D2" s="2">
        <f>+'[2]2 CONTEXTO E IDENTIFICACIÓN'!E2</f>
        <v>0</v>
      </c>
      <c r="E2" s="3"/>
      <c r="F2" s="10" t="str">
        <f>+'[2]2 CONTEXTO E IDENTIFICACIÓN'!$E$5</f>
        <v>Vigencia del:</v>
      </c>
      <c r="G2" s="11" t="str">
        <f>+IF('[2]2 CONTEXTO E IDENTIFICACIÓN'!$F$5="","",'[2]2 CONTEXTO E IDENTIFICACIÓN'!$F$5)</f>
        <v/>
      </c>
      <c r="H2" s="12" t="s">
        <v>0</v>
      </c>
      <c r="I2" s="13" t="str">
        <f>+IF('[2]2 CONTEXTO E IDENTIFICACIÓN'!$H$5="","",'[2]2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+IF('[2]2 CONTEXTO E IDENTIFICACIÓN'!$C$4="","",'[2]2 CONTEXTO E IDENTIFICACIÓN'!$C$4)</f>
        <v/>
      </c>
      <c r="C4" s="165"/>
      <c r="D4" s="165"/>
      <c r="E4" s="19"/>
      <c r="F4" s="19"/>
      <c r="G4" s="19"/>
      <c r="H4" s="19"/>
      <c r="I4" s="19"/>
      <c r="J4" s="19"/>
      <c r="K4" s="20"/>
      <c r="S4" s="8"/>
      <c r="T4" s="8"/>
      <c r="AR4" s="9"/>
      <c r="AS4" s="9"/>
      <c r="AT4" s="9"/>
      <c r="AU4" s="9"/>
      <c r="AV4" s="9"/>
    </row>
    <row r="5" spans="1:50" s="7" customFormat="1" ht="15">
      <c r="A5" s="18" t="s">
        <v>2</v>
      </c>
      <c r="B5" s="165" t="str">
        <f>+IF('[2]2 CONTEXTO E IDENTIFICACIÓN'!$E$4="","",'[2]2 CONTEXTO E IDENTIFICACIÓN'!$E$4)</f>
        <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255">
      <c r="A9" s="45" t="str">
        <f>'[2]2 CONTEXTO E IDENTIFICACIÓN'!A9</f>
        <v>R1</v>
      </c>
      <c r="B9" s="46" t="str">
        <f>+'[2]2 CONTEXTO E IDENTIFICACIÓN'!F9</f>
        <v>Posibilidad de pérdida económica y reputacional Por ocultar o no reportar información en el seguimiento de las metas del Plan de Acción de la Secretaría de Agricultura y Desarrollo Rural en concordancia con el Plan de Desarrollo Departamental, para beneficiarse a nombre propio o a favor de un tercero. Debido a baja gestión para la obtención de la información a tiempo con el fin de consolidar los datos del cumplimiento del Plan de Acción de la Secretaría de Agricultura y Desarrollo Rural</v>
      </c>
      <c r="C9" s="47">
        <f>+'[2]3 PROBABIL E IMPACTO INHERENTE'!E9</f>
        <v>0.4</v>
      </c>
      <c r="D9" s="47">
        <f>+'[2]3 PROBABIL E IMPACTO INHERENTE'!M9</f>
        <v>0.8</v>
      </c>
      <c r="E9" s="48" t="str">
        <f>+'[2]4 MAPA CALOR INHERENTE'!C9</f>
        <v>Baja</v>
      </c>
      <c r="F9" s="48" t="str">
        <f>+'[2]4 MAPA CALOR INHERENTE'!D9</f>
        <v>Mayor</v>
      </c>
      <c r="G9" s="46" t="str">
        <f>+'[2]4 MAPA CALOR INHERENTE'!E9</f>
        <v>Alto</v>
      </c>
      <c r="H9" s="49">
        <f>+'[2]6 MAPA CALOR RESIDUAL'!C9</f>
        <v>5.183999999999999E-2</v>
      </c>
      <c r="I9" s="50">
        <f>+'[2]6 MAPA CALOR RESIDUAL'!D9</f>
        <v>0.8</v>
      </c>
      <c r="J9" s="48" t="str">
        <f>+'[2]6 MAPA CALOR RESIDUAL'!E9</f>
        <v>Muy Baja</v>
      </c>
      <c r="K9" s="48" t="str">
        <f>+'[2]6 MAPA CALOR RESIDUAL'!F9</f>
        <v>Mayor</v>
      </c>
      <c r="L9" s="46" t="str">
        <f>+'[2]6 MAPA CALOR RESIDUAL'!G9</f>
        <v>Alto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37</v>
      </c>
      <c r="R9" s="52" t="s">
        <v>38</v>
      </c>
      <c r="S9" s="53">
        <v>46023</v>
      </c>
      <c r="T9" s="53">
        <v>46387</v>
      </c>
      <c r="U9" s="51" t="s">
        <v>39</v>
      </c>
      <c r="V9" s="51"/>
      <c r="W9" s="51"/>
      <c r="X9" s="51"/>
      <c r="Y9" s="51"/>
      <c r="Z9" s="51"/>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216.75">
      <c r="A10" s="45" t="str">
        <f>'[2]2 CONTEXTO E IDENTIFICACIÓN'!A10</f>
        <v>R2</v>
      </c>
      <c r="B10" s="46" t="str">
        <f>+'[2]2 CONTEXTO E IDENTIFICACIÓN'!F10</f>
        <v>Posibilidad de pérdida económica y reputacional Por ocultar o no reportar información en el seguimiento de las estrategias y metas contenidas en el Plan Departamental de Extensión Agropecuaria - PDEA, para beneficiarse a nombre propio o a favor de un tercero. Debido a baja gestión para la consolidación de forma adecuada frente al cumplimiento de las estrategias y metas del PDEA</v>
      </c>
      <c r="C10" s="47">
        <f>+'[2]3 PROBABIL E IMPACTO INHERENTE'!E10</f>
        <v>0.4</v>
      </c>
      <c r="D10" s="47">
        <f>+'[2]3 PROBABIL E IMPACTO INHERENTE'!M10</f>
        <v>0.8</v>
      </c>
      <c r="E10" s="48" t="str">
        <f>+'[2]4 MAPA CALOR INHERENTE'!C10</f>
        <v>Baja</v>
      </c>
      <c r="F10" s="48" t="str">
        <f>+'[2]4 MAPA CALOR INHERENTE'!D10</f>
        <v>Mayor</v>
      </c>
      <c r="G10" s="46" t="str">
        <f>+'[2]4 MAPA CALOR INHERENTE'!E10</f>
        <v>Alto</v>
      </c>
      <c r="H10" s="49">
        <f>+'[2]5 VALORACIÓN DEL CONTROL'!S15</f>
        <v>5.183999999999999E-2</v>
      </c>
      <c r="I10" s="50">
        <f>+'[2]5 VALORACIÓN DEL CONTROL'!T15</f>
        <v>0.8</v>
      </c>
      <c r="J10" s="48" t="str">
        <f t="shared" ref="J10:J28" si="3">+IF(H10=0,"",IF(H10&lt;=$AD$13,$AE$13,IF(H10&lt;=$AD$12,$AE$12,IF(H10&lt;=$AD$11,$AE$11,IF(H10&lt;=$AD$10,$AE$10,IF(H10&lt;=$AD$9,$AE$9,""))))))</f>
        <v>Muy Baja</v>
      </c>
      <c r="K10" s="48" t="str">
        <f t="shared" ref="K10:K28" si="4">+IF(I10=0,"",IF(I10&lt;=$AF$7,$AF$8,IF(I10&lt;=$AG$7,$AG$8,IF(I10&lt;=$AH$7,$AH$8,IF(I10&lt;=$AI$7,$AI$8,IF(I10&lt;=$AJ$7,$AJ$8,""))))))</f>
        <v>Mayor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Alto</v>
      </c>
      <c r="M10" s="46" t="str">
        <f t="shared" si="0"/>
        <v>Requiere Plan de Acción</v>
      </c>
      <c r="N10" s="46" t="str">
        <f t="shared" si="1"/>
        <v>Reducir_mitigar_Transferir_Evitar</v>
      </c>
      <c r="O10" s="51" t="s">
        <v>36</v>
      </c>
      <c r="P10" s="46" t="str">
        <f t="shared" si="2"/>
        <v>Reducir_Mitigar</v>
      </c>
      <c r="Q10" s="51" t="s">
        <v>44</v>
      </c>
      <c r="R10" s="52" t="s">
        <v>38</v>
      </c>
      <c r="S10" s="53">
        <v>46023</v>
      </c>
      <c r="T10" s="53">
        <v>46387</v>
      </c>
      <c r="U10" s="51" t="s">
        <v>45</v>
      </c>
      <c r="V10" s="51"/>
      <c r="W10" s="51"/>
      <c r="X10" s="51"/>
      <c r="Y10" s="51"/>
      <c r="Z10" s="51"/>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229.5">
      <c r="A11" s="45" t="str">
        <f>'[2]2 CONTEXTO E IDENTIFICACIÓN'!A11</f>
        <v>R3</v>
      </c>
      <c r="B11" s="46" t="str">
        <f>+'[2]2 CONTEXTO E IDENTIFICACIÓN'!F11</f>
        <v>Posibilidad de pérdida económica y reputacional Por cobro indebido de dinero o dádivas así como la generación de inoportunidad frente al cargue de información de la contratación en SECOP II en el marco de la ejecución y el desarrollo de la contratación de proyectos de inversión pública de la Dependencia. Debido a presiones externas para la ejecución y supervisión de proyectos de inversión pública desarrollados por la Dependencia</v>
      </c>
      <c r="C11" s="47">
        <f>+'[2]3 PROBABIL E IMPACTO INHERENTE'!E11</f>
        <v>0.4</v>
      </c>
      <c r="D11" s="47">
        <f>+'[2]3 PROBABIL E IMPACTO INHERENTE'!M11</f>
        <v>1</v>
      </c>
      <c r="E11" s="48" t="str">
        <f>+'[2]4 MAPA CALOR INHERENTE'!C11</f>
        <v>Baja</v>
      </c>
      <c r="F11" s="48" t="str">
        <f>+'[2]4 MAPA CALOR INHERENTE'!D11</f>
        <v>Catastrófico</v>
      </c>
      <c r="G11" s="46" t="str">
        <f>+'[2]4 MAPA CALOR INHERENTE'!E11</f>
        <v>Extremo</v>
      </c>
      <c r="H11" s="49">
        <f>+'[2]5 VALORACIÓN DEL CONTROL'!S19</f>
        <v>5.183999999999999E-2</v>
      </c>
      <c r="I11" s="50">
        <f>+'[2]5 VALORACIÓN DEL CONTROL'!T19</f>
        <v>1</v>
      </c>
      <c r="J11" s="48" t="str">
        <f t="shared" si="3"/>
        <v>Muy Baja</v>
      </c>
      <c r="K11" s="48" t="str">
        <f t="shared" si="4"/>
        <v>Catastrófico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46" t="str">
        <f t="shared" si="0"/>
        <v>Requiere Plan de Acción</v>
      </c>
      <c r="N11" s="46" t="str">
        <f t="shared" si="1"/>
        <v>Reducir_mitigar_Transferir_Evitar</v>
      </c>
      <c r="O11" s="51" t="s">
        <v>47</v>
      </c>
      <c r="P11" s="46" t="str">
        <f t="shared" si="2"/>
        <v>Evitar</v>
      </c>
      <c r="Q11" s="51" t="s">
        <v>48</v>
      </c>
      <c r="R11" s="52" t="s">
        <v>49</v>
      </c>
      <c r="S11" s="53">
        <v>46023</v>
      </c>
      <c r="T11" s="53">
        <v>46387</v>
      </c>
      <c r="U11" s="51" t="s">
        <v>50</v>
      </c>
      <c r="V11" s="51"/>
      <c r="W11" s="51"/>
      <c r="X11" s="51"/>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127.5">
      <c r="A12" s="45" t="str">
        <f>'[2]2 CONTEXTO E IDENTIFICACIÓN'!A12</f>
        <v>R4</v>
      </c>
      <c r="B12" s="46" t="str">
        <f>+'[2]2 CONTEXTO E IDENTIFICACIÓN'!F12</f>
        <v>Posibilidad de pérdida económica y reputacional Por presupuestar sobrecostos en las actividades de los proyectos de inversión para favorecer intereses privados. Debido a interes de obtener recursos del erario por parte de terceros</v>
      </c>
      <c r="C12" s="47">
        <f>+'[2]3 PROBABIL E IMPACTO INHERENTE'!E12</f>
        <v>0.4</v>
      </c>
      <c r="D12" s="47">
        <f>+'[2]3 PROBABIL E IMPACTO INHERENTE'!M12</f>
        <v>1</v>
      </c>
      <c r="E12" s="48" t="str">
        <f>+'[2]4 MAPA CALOR INHERENTE'!C12</f>
        <v>Baja</v>
      </c>
      <c r="F12" s="48" t="str">
        <f>+'[2]4 MAPA CALOR INHERENTE'!D12</f>
        <v>Catastrófico</v>
      </c>
      <c r="G12" s="46" t="str">
        <f>+'[2]4 MAPA CALOR INHERENTE'!E12</f>
        <v>Extremo</v>
      </c>
      <c r="H12" s="49">
        <f>+'[2]5 VALORACIÓN DEL CONTROL'!S23</f>
        <v>5.183999999999999E-2</v>
      </c>
      <c r="I12" s="50">
        <f>+'[2]5 VALORACIÓN DEL CONTROL'!T23</f>
        <v>1</v>
      </c>
      <c r="J12" s="48" t="str">
        <f t="shared" si="3"/>
        <v>Muy Baja</v>
      </c>
      <c r="K12" s="48" t="str">
        <f t="shared" si="4"/>
        <v>Catastrófico</v>
      </c>
      <c r="L12" s="46" t="str">
        <f t="shared" si="5"/>
        <v>Extremo</v>
      </c>
      <c r="M12" s="46" t="str">
        <f t="shared" si="0"/>
        <v>Requiere Plan de Acción</v>
      </c>
      <c r="N12" s="46" t="str">
        <f t="shared" si="1"/>
        <v>Reducir_mitigar_Transferir_Evitar</v>
      </c>
      <c r="O12" s="51" t="s">
        <v>47</v>
      </c>
      <c r="P12" s="46" t="str">
        <f t="shared" si="2"/>
        <v>Evitar</v>
      </c>
      <c r="Q12" s="51" t="s">
        <v>52</v>
      </c>
      <c r="R12" s="52" t="s">
        <v>49</v>
      </c>
      <c r="S12" s="53">
        <v>46023</v>
      </c>
      <c r="T12" s="53">
        <v>46387</v>
      </c>
      <c r="U12" s="51"/>
      <c r="V12" s="51"/>
      <c r="W12" s="51"/>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3.5" thickBot="1">
      <c r="A13" s="45" t="str">
        <f>'[2]2 CONTEXTO E IDENTIFICACIÓN'!A13</f>
        <v>R5</v>
      </c>
      <c r="B13" s="46" t="str">
        <f>+'[2]2 CONTEXTO E IDENTIFICACIÓN'!F13</f>
        <v xml:space="preserve">  </v>
      </c>
      <c r="C13" s="47" t="str">
        <f>+'[2]3 PROBABIL E IMPACTO INHERENTE'!E13</f>
        <v/>
      </c>
      <c r="D13" s="47" t="str">
        <f>+'[2]3 PROBABIL E IMPACTO INHERENTE'!M13</f>
        <v/>
      </c>
      <c r="E13" s="48" t="str">
        <f>+'[2]4 MAPA CALOR INHERENTE'!C13</f>
        <v/>
      </c>
      <c r="F13" s="48" t="str">
        <f>+'[2]4 MAPA CALOR INHERENTE'!D13</f>
        <v/>
      </c>
      <c r="G13" s="46" t="str">
        <f>+'[2]4 MAPA CALOR INHERENTE'!E13</f>
        <v/>
      </c>
      <c r="H13" s="49" t="str">
        <f>+'[2]5 VALORACIÓN DEL CONTROL'!S27</f>
        <v/>
      </c>
      <c r="I13" s="50" t="str">
        <f>+'[2]5 VALORACIÓN DEL CONTROL'!T27</f>
        <v/>
      </c>
      <c r="J13" s="48" t="str">
        <f t="shared" si="3"/>
        <v/>
      </c>
      <c r="K13" s="48" t="str">
        <f t="shared" si="4"/>
        <v/>
      </c>
      <c r="L13" s="46" t="str">
        <f t="shared" si="5"/>
        <v/>
      </c>
      <c r="M13" s="46" t="str">
        <f t="shared" si="0"/>
        <v/>
      </c>
      <c r="N13" s="46" t="str">
        <f t="shared" si="1"/>
        <v/>
      </c>
      <c r="O13" s="51"/>
      <c r="P13" s="46" t="str">
        <f t="shared" si="2"/>
        <v/>
      </c>
      <c r="Q13" s="51"/>
      <c r="R13" s="51"/>
      <c r="S13" s="64"/>
      <c r="T13" s="64"/>
      <c r="U13" s="51"/>
      <c r="V13" s="51"/>
      <c r="W13" s="51"/>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c r="A14" s="45" t="str">
        <f>'[2]2 CONTEXTO E IDENTIFICACIÓN'!A14</f>
        <v>R6</v>
      </c>
      <c r="B14" s="46" t="str">
        <f>+'[2]2 CONTEXTO E IDENTIFICACIÓN'!F14</f>
        <v xml:space="preserve">  </v>
      </c>
      <c r="C14" s="47" t="str">
        <f>+'[2]3 PROBABIL E IMPACTO INHERENTE'!E14</f>
        <v/>
      </c>
      <c r="D14" s="47" t="str">
        <f>+'[2]3 PROBABIL E IMPACTO INHERENTE'!M14</f>
        <v/>
      </c>
      <c r="E14" s="48" t="str">
        <f>+'[2]4 MAPA CALOR INHERENTE'!C14</f>
        <v/>
      </c>
      <c r="F14" s="48" t="str">
        <f>+'[2]4 MAPA CALOR INHERENTE'!D14</f>
        <v/>
      </c>
      <c r="G14" s="46" t="str">
        <f>+'[2]4 MAPA CALOR INHERENTE'!E14</f>
        <v/>
      </c>
      <c r="H14" s="49" t="str">
        <f>+'[2]5 VALORACIÓN DEL CONTROL'!S31</f>
        <v/>
      </c>
      <c r="I14" s="50" t="str">
        <f>+'[2]5 VALORACIÓN DEL CONTROL'!T31</f>
        <v/>
      </c>
      <c r="J14" s="48" t="str">
        <f t="shared" si="3"/>
        <v/>
      </c>
      <c r="K14" s="48" t="str">
        <f t="shared" si="4"/>
        <v/>
      </c>
      <c r="L14" s="46" t="str">
        <f t="shared" si="5"/>
        <v/>
      </c>
      <c r="M14" s="46" t="str">
        <f t="shared" si="0"/>
        <v/>
      </c>
      <c r="N14" s="46" t="str">
        <f t="shared" si="1"/>
        <v/>
      </c>
      <c r="O14" s="51"/>
      <c r="P14" s="46" t="str">
        <f t="shared" si="2"/>
        <v/>
      </c>
      <c r="Q14" s="51"/>
      <c r="R14" s="51"/>
      <c r="S14" s="64"/>
      <c r="T14" s="64"/>
      <c r="U14" s="51"/>
      <c r="V14" s="51"/>
      <c r="W14" s="51"/>
      <c r="X14" s="51"/>
      <c r="Y14" s="51"/>
      <c r="Z14" s="51"/>
      <c r="AA14" s="54"/>
      <c r="AB14" s="54"/>
      <c r="AM14" s="37"/>
      <c r="AN14" s="37"/>
      <c r="AO14" s="44"/>
      <c r="AP14" s="60"/>
      <c r="AQ14" s="61"/>
      <c r="AR14" s="58"/>
      <c r="AS14" s="58"/>
      <c r="AT14" s="58"/>
      <c r="AU14" s="58"/>
      <c r="AV14" s="58"/>
      <c r="AW14" s="44"/>
      <c r="AX14" s="44"/>
    </row>
    <row r="15" spans="1:50" ht="38.25">
      <c r="A15" s="45" t="str">
        <f>'[2]2 CONTEXTO E IDENTIFICACIÓN'!A15</f>
        <v>R7</v>
      </c>
      <c r="B15" s="46" t="str">
        <f>+'[2]2 CONTEXTO E IDENTIFICACIÓN'!F15</f>
        <v xml:space="preserve">  </v>
      </c>
      <c r="C15" s="47" t="str">
        <f>+'[2]3 PROBABIL E IMPACTO INHERENTE'!E15</f>
        <v/>
      </c>
      <c r="D15" s="47" t="str">
        <f>+'[2]3 PROBABIL E IMPACTO INHERENTE'!M15</f>
        <v/>
      </c>
      <c r="E15" s="48" t="str">
        <f>+'[2]4 MAPA CALOR INHERENTE'!C15</f>
        <v/>
      </c>
      <c r="F15" s="48" t="str">
        <f>+'[2]4 MAPA CALOR INHERENTE'!D15</f>
        <v/>
      </c>
      <c r="G15" s="46" t="str">
        <f>+'[2]4 MAPA CALOR INHERENTE'!E15</f>
        <v/>
      </c>
      <c r="H15" s="49" t="str">
        <f>+'[2]5 VALORACIÓN DEL CONTROL'!S35</f>
        <v/>
      </c>
      <c r="I15" s="50" t="str">
        <f>+'[2]5 VALORACIÓN DEL CONTROL'!T35</f>
        <v/>
      </c>
      <c r="J15" s="48" t="str">
        <f t="shared" si="3"/>
        <v/>
      </c>
      <c r="K15" s="48" t="str">
        <f t="shared" si="4"/>
        <v/>
      </c>
      <c r="L15" s="46" t="str">
        <f t="shared" si="5"/>
        <v/>
      </c>
      <c r="M15" s="46" t="str">
        <f t="shared" si="0"/>
        <v/>
      </c>
      <c r="N15" s="46" t="str">
        <f t="shared" si="1"/>
        <v/>
      </c>
      <c r="O15" s="51"/>
      <c r="P15" s="46" t="str">
        <f t="shared" si="2"/>
        <v/>
      </c>
      <c r="Q15" s="51"/>
      <c r="R15" s="51"/>
      <c r="S15" s="64"/>
      <c r="T15" s="64"/>
      <c r="U15" s="51"/>
      <c r="V15" s="51"/>
      <c r="W15" s="51"/>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
      <c r="A16" s="45" t="str">
        <f>'[2]2 CONTEXTO E IDENTIFICACIÓN'!A16</f>
        <v>R8</v>
      </c>
      <c r="B16" s="46" t="str">
        <f>+'[2]2 CONTEXTO E IDENTIFICACIÓN'!F16</f>
        <v xml:space="preserve">  </v>
      </c>
      <c r="C16" s="47" t="str">
        <f>+'[2]3 PROBABIL E IMPACTO INHERENTE'!E16</f>
        <v/>
      </c>
      <c r="D16" s="47" t="str">
        <f>+'[2]3 PROBABIL E IMPACTO INHERENTE'!M16</f>
        <v/>
      </c>
      <c r="E16" s="48" t="str">
        <f>+'[2]4 MAPA CALOR INHERENTE'!C16</f>
        <v/>
      </c>
      <c r="F16" s="48" t="str">
        <f>+'[2]4 MAPA CALOR INHERENTE'!D16</f>
        <v/>
      </c>
      <c r="G16" s="46" t="str">
        <f>+'[2]4 MAPA CALOR INHERENTE'!E16</f>
        <v/>
      </c>
      <c r="H16" s="49" t="str">
        <f>+'[2]5 VALORACIÓN DEL CONTROL'!S39</f>
        <v/>
      </c>
      <c r="I16" s="50" t="str">
        <f>+'[2]5 VALORACIÓN DEL CONTROL'!T39</f>
        <v/>
      </c>
      <c r="J16" s="48" t="str">
        <f t="shared" si="3"/>
        <v/>
      </c>
      <c r="K16" s="48" t="str">
        <f t="shared" si="4"/>
        <v/>
      </c>
      <c r="L16" s="46" t="str">
        <f t="shared" si="5"/>
        <v/>
      </c>
      <c r="M16" s="46" t="str">
        <f t="shared" si="0"/>
        <v/>
      </c>
      <c r="N16" s="46" t="str">
        <f t="shared" si="1"/>
        <v/>
      </c>
      <c r="O16" s="51"/>
      <c r="P16" s="46" t="str">
        <f t="shared" si="2"/>
        <v/>
      </c>
      <c r="Q16" s="51"/>
      <c r="R16" s="51"/>
      <c r="S16" s="64"/>
      <c r="T16" s="64"/>
      <c r="U16" s="51"/>
      <c r="V16" s="51"/>
      <c r="W16" s="51"/>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'[2]2 CONTEXTO E IDENTIFICACIÓN'!A17</f>
        <v>R9</v>
      </c>
      <c r="B17" s="46" t="str">
        <f>+'[2]2 CONTEXTO E IDENTIFICACIÓN'!F17</f>
        <v xml:space="preserve">  </v>
      </c>
      <c r="C17" s="47" t="str">
        <f>+'[2]3 PROBABIL E IMPACTO INHERENTE'!E17</f>
        <v/>
      </c>
      <c r="D17" s="47" t="str">
        <f>+'[2]3 PROBABIL E IMPACTO INHERENTE'!M17</f>
        <v/>
      </c>
      <c r="E17" s="48" t="str">
        <f>+'[2]4 MAPA CALOR INHERENTE'!C17</f>
        <v/>
      </c>
      <c r="F17" s="48" t="str">
        <f>+'[2]4 MAPA CALOR INHERENTE'!D17</f>
        <v/>
      </c>
      <c r="G17" s="46" t="str">
        <f>+'[2]4 MAPA CALOR INHERENTE'!E17</f>
        <v/>
      </c>
      <c r="H17" s="49" t="str">
        <f>+'[2]5 VALORACIÓN DEL CONTROL'!S43</f>
        <v/>
      </c>
      <c r="I17" s="50" t="str">
        <f>+'[2]5 VALORACIÓN DEL CONTROL'!T43</f>
        <v/>
      </c>
      <c r="J17" s="48" t="str">
        <f t="shared" si="3"/>
        <v/>
      </c>
      <c r="K17" s="48" t="str">
        <f t="shared" si="4"/>
        <v/>
      </c>
      <c r="L17" s="46" t="str">
        <f t="shared" si="5"/>
        <v/>
      </c>
      <c r="M17" s="46" t="str">
        <f t="shared" si="0"/>
        <v/>
      </c>
      <c r="N17" s="46" t="str">
        <f t="shared" si="1"/>
        <v/>
      </c>
      <c r="O17" s="51"/>
      <c r="P17" s="46" t="str">
        <f t="shared" si="2"/>
        <v/>
      </c>
      <c r="Q17" s="51"/>
      <c r="R17" s="51"/>
      <c r="S17" s="64"/>
      <c r="T17" s="64"/>
      <c r="U17" s="51"/>
      <c r="V17" s="51"/>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'[2]2 CONTEXTO E IDENTIFICACIÓN'!A18</f>
        <v>R10</v>
      </c>
      <c r="B18" s="46" t="str">
        <f>+'[2]2 CONTEXTO E IDENTIFICACIÓN'!F18</f>
        <v xml:space="preserve">  </v>
      </c>
      <c r="C18" s="47" t="str">
        <f>+'[2]3 PROBABIL E IMPACTO INHERENTE'!E18</f>
        <v/>
      </c>
      <c r="D18" s="47" t="str">
        <f>+'[2]3 PROBABIL E IMPACTO INHERENTE'!M18</f>
        <v/>
      </c>
      <c r="E18" s="48" t="str">
        <f>+'[2]4 MAPA CALOR INHERENTE'!C18</f>
        <v/>
      </c>
      <c r="F18" s="48" t="str">
        <f>+'[2]4 MAPA CALOR INHERENTE'!D18</f>
        <v/>
      </c>
      <c r="G18" s="46" t="str">
        <f>+'[2]4 MAPA CALOR INHERENTE'!E18</f>
        <v/>
      </c>
      <c r="H18" s="49" t="str">
        <f>+'[2]5 VALORACIÓN DEL CONTROL'!S47</f>
        <v/>
      </c>
      <c r="I18" s="50" t="str">
        <f>+'[2]5 VALORACIÓN DEL CONTROL'!T47</f>
        <v/>
      </c>
      <c r="J18" s="48" t="str">
        <f t="shared" si="3"/>
        <v/>
      </c>
      <c r="K18" s="48" t="str">
        <f t="shared" si="4"/>
        <v/>
      </c>
      <c r="L18" s="46" t="str">
        <f t="shared" si="5"/>
        <v/>
      </c>
      <c r="M18" s="46" t="str">
        <f t="shared" si="0"/>
        <v/>
      </c>
      <c r="N18" s="46" t="str">
        <f t="shared" si="1"/>
        <v/>
      </c>
      <c r="O18" s="51"/>
      <c r="P18" s="46" t="str">
        <f t="shared" si="2"/>
        <v/>
      </c>
      <c r="Q18" s="51"/>
      <c r="R18" s="51"/>
      <c r="S18" s="64"/>
      <c r="T18" s="64"/>
      <c r="U18" s="51"/>
      <c r="V18" s="51"/>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'[2]2 CONTEXTO E IDENTIFICACIÓN'!A19</f>
        <v>R11</v>
      </c>
      <c r="B19" s="46" t="str">
        <f>+'[2]2 CONTEXTO E IDENTIFICACIÓN'!F19</f>
        <v xml:space="preserve">  </v>
      </c>
      <c r="C19" s="47" t="str">
        <f>+'[2]3 PROBABIL E IMPACTO INHERENTE'!E19</f>
        <v/>
      </c>
      <c r="D19" s="47" t="str">
        <f>+'[2]3 PROBABIL E IMPACTO INHERENTE'!M19</f>
        <v/>
      </c>
      <c r="E19" s="48" t="str">
        <f>+'[2]4 MAPA CALOR INHERENTE'!C19</f>
        <v/>
      </c>
      <c r="F19" s="48" t="str">
        <f>+'[2]4 MAPA CALOR INHERENTE'!D19</f>
        <v/>
      </c>
      <c r="G19" s="46" t="str">
        <f>+'[2]4 MAPA CALOR INHERENTE'!E19</f>
        <v/>
      </c>
      <c r="H19" s="49" t="str">
        <f>+'[2]5 VALORACIÓN DEL CONTROL'!S51</f>
        <v/>
      </c>
      <c r="I19" s="50" t="str">
        <f>+'[2]5 VALORACIÓN DEL CONTROL'!T51</f>
        <v/>
      </c>
      <c r="J19" s="48" t="str">
        <f t="shared" si="3"/>
        <v/>
      </c>
      <c r="K19" s="48" t="str">
        <f t="shared" si="4"/>
        <v/>
      </c>
      <c r="L19" s="46" t="str">
        <f t="shared" si="5"/>
        <v/>
      </c>
      <c r="M19" s="46" t="str">
        <f t="shared" si="0"/>
        <v/>
      </c>
      <c r="N19" s="46" t="str">
        <f t="shared" si="1"/>
        <v/>
      </c>
      <c r="O19" s="51"/>
      <c r="P19" s="46" t="str">
        <f t="shared" si="2"/>
        <v/>
      </c>
      <c r="Q19" s="51"/>
      <c r="R19" s="51"/>
      <c r="S19" s="64"/>
      <c r="T19" s="64"/>
      <c r="U19" s="51"/>
      <c r="V19" s="51"/>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'[2]2 CONTEXTO E IDENTIFICACIÓN'!A20</f>
        <v>R12</v>
      </c>
      <c r="B20" s="46" t="str">
        <f>+'[2]2 CONTEXTO E IDENTIFICACIÓN'!F20</f>
        <v xml:space="preserve">  </v>
      </c>
      <c r="C20" s="47" t="str">
        <f>+'[2]3 PROBABIL E IMPACTO INHERENTE'!E20</f>
        <v/>
      </c>
      <c r="D20" s="47" t="str">
        <f>+'[2]3 PROBABIL E IMPACTO INHERENTE'!M20</f>
        <v/>
      </c>
      <c r="E20" s="48" t="str">
        <f>+'[2]4 MAPA CALOR INHERENTE'!C20</f>
        <v/>
      </c>
      <c r="F20" s="48" t="str">
        <f>+'[2]4 MAPA CALOR INHERENTE'!D20</f>
        <v/>
      </c>
      <c r="G20" s="46" t="str">
        <f>+'[2]4 MAPA CALOR INHERENTE'!E20</f>
        <v/>
      </c>
      <c r="H20" s="49" t="str">
        <f>+'[2]5 VALORACIÓN DEL CONTROL'!S55</f>
        <v/>
      </c>
      <c r="I20" s="50" t="str">
        <f>+'[2]5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'[2]2 CONTEXTO E IDENTIFICACIÓN'!A21</f>
        <v>R13</v>
      </c>
      <c r="B21" s="46" t="str">
        <f>+'[2]2 CONTEXTO E IDENTIFICACIÓN'!F21</f>
        <v xml:space="preserve">  </v>
      </c>
      <c r="C21" s="47" t="str">
        <f>+'[2]3 PROBABIL E IMPACTO INHERENTE'!E21</f>
        <v/>
      </c>
      <c r="D21" s="47" t="str">
        <f>+'[2]3 PROBABIL E IMPACTO INHERENTE'!M21</f>
        <v/>
      </c>
      <c r="E21" s="48" t="str">
        <f>+'[2]4 MAPA CALOR INHERENTE'!C21</f>
        <v/>
      </c>
      <c r="F21" s="48" t="str">
        <f>+'[2]4 MAPA CALOR INHERENTE'!D21</f>
        <v/>
      </c>
      <c r="G21" s="46" t="str">
        <f>+'[2]4 MAPA CALOR INHERENTE'!E21</f>
        <v/>
      </c>
      <c r="H21" s="49" t="str">
        <f>+'[2]5 VALORACIÓN DEL CONTROL'!S59</f>
        <v/>
      </c>
      <c r="I21" s="50" t="str">
        <f>+'[2]5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'[2]2 CONTEXTO E IDENTIFICACIÓN'!A22</f>
        <v>R14</v>
      </c>
      <c r="B22" s="46" t="str">
        <f>+'[2]2 CONTEXTO E IDENTIFICACIÓN'!F22</f>
        <v xml:space="preserve">  </v>
      </c>
      <c r="C22" s="47" t="str">
        <f>+'[2]3 PROBABIL E IMPACTO INHERENTE'!E22</f>
        <v/>
      </c>
      <c r="D22" s="47" t="str">
        <f>+'[2]3 PROBABIL E IMPACTO INHERENTE'!M22</f>
        <v/>
      </c>
      <c r="E22" s="48" t="str">
        <f>+'[2]4 MAPA CALOR INHERENTE'!C22</f>
        <v/>
      </c>
      <c r="F22" s="48" t="str">
        <f>+'[2]4 MAPA CALOR INHERENTE'!D22</f>
        <v/>
      </c>
      <c r="G22" s="46" t="str">
        <f>+'[2]4 MAPA CALOR INHERENTE'!E22</f>
        <v/>
      </c>
      <c r="H22" s="49" t="str">
        <f>+'[2]5 VALORACIÓN DEL CONTROL'!S63</f>
        <v/>
      </c>
      <c r="I22" s="50" t="str">
        <f>+'[2]5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'[2]2 CONTEXTO E IDENTIFICACIÓN'!A23</f>
        <v>R15</v>
      </c>
      <c r="B23" s="46" t="str">
        <f>+'[2]2 CONTEXTO E IDENTIFICACIÓN'!F23</f>
        <v xml:space="preserve">  </v>
      </c>
      <c r="C23" s="47" t="str">
        <f>+'[2]3 PROBABIL E IMPACTO INHERENTE'!E23</f>
        <v/>
      </c>
      <c r="D23" s="47" t="str">
        <f>+'[2]3 PROBABIL E IMPACTO INHERENTE'!M23</f>
        <v/>
      </c>
      <c r="E23" s="48" t="str">
        <f>+'[2]4 MAPA CALOR INHERENTE'!C23</f>
        <v/>
      </c>
      <c r="F23" s="48" t="str">
        <f>+'[2]4 MAPA CALOR INHERENTE'!D23</f>
        <v/>
      </c>
      <c r="G23" s="46" t="str">
        <f>+'[2]4 MAPA CALOR INHERENTE'!E23</f>
        <v/>
      </c>
      <c r="H23" s="49" t="str">
        <f>+'[2]5 VALORACIÓN DEL CONTROL'!S67</f>
        <v/>
      </c>
      <c r="I23" s="50" t="str">
        <f>+'[2]5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'[2]2 CONTEXTO E IDENTIFICACIÓN'!A24</f>
        <v>R16</v>
      </c>
      <c r="B24" s="46" t="str">
        <f>+'[2]2 CONTEXTO E IDENTIFICACIÓN'!F24</f>
        <v xml:space="preserve">  </v>
      </c>
      <c r="C24" s="47" t="str">
        <f>+'[2]3 PROBABIL E IMPACTO INHERENTE'!E24</f>
        <v/>
      </c>
      <c r="D24" s="47" t="str">
        <f>+'[2]3 PROBABIL E IMPACTO INHERENTE'!M24</f>
        <v/>
      </c>
      <c r="E24" s="48" t="str">
        <f>+'[2]4 MAPA CALOR INHERENTE'!C24</f>
        <v/>
      </c>
      <c r="F24" s="48" t="str">
        <f>+'[2]4 MAPA CALOR INHERENTE'!D24</f>
        <v/>
      </c>
      <c r="G24" s="46" t="str">
        <f>+'[2]4 MAPA CALOR INHERENTE'!E24</f>
        <v/>
      </c>
      <c r="H24" s="49" t="str">
        <f>+'[2]5 VALORACIÓN DEL CONTROL'!S71</f>
        <v/>
      </c>
      <c r="I24" s="50" t="str">
        <f>+'[2]5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'[2]2 CONTEXTO E IDENTIFICACIÓN'!A25</f>
        <v>R17</v>
      </c>
      <c r="B25" s="46" t="str">
        <f>+'[2]2 CONTEXTO E IDENTIFICACIÓN'!F25</f>
        <v xml:space="preserve">  </v>
      </c>
      <c r="C25" s="47" t="str">
        <f>+'[2]3 PROBABIL E IMPACTO INHERENTE'!E25</f>
        <v/>
      </c>
      <c r="D25" s="47" t="str">
        <f>+'[2]3 PROBABIL E IMPACTO INHERENTE'!M25</f>
        <v/>
      </c>
      <c r="E25" s="48" t="str">
        <f>+'[2]4 MAPA CALOR INHERENTE'!C25</f>
        <v/>
      </c>
      <c r="F25" s="48" t="str">
        <f>+'[2]4 MAPA CALOR INHERENTE'!D25</f>
        <v/>
      </c>
      <c r="G25" s="46" t="str">
        <f>+'[2]4 MAPA CALOR INHERENTE'!E25</f>
        <v/>
      </c>
      <c r="H25" s="49" t="str">
        <f>+'[2]5 VALORACIÓN DEL CONTROL'!S75</f>
        <v/>
      </c>
      <c r="I25" s="50" t="str">
        <f>+'[2]5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'[2]2 CONTEXTO E IDENTIFICACIÓN'!A26</f>
        <v>R18</v>
      </c>
      <c r="B26" s="46" t="str">
        <f>+'[2]2 CONTEXTO E IDENTIFICACIÓN'!F26</f>
        <v xml:space="preserve">  </v>
      </c>
      <c r="C26" s="47" t="str">
        <f>+'[2]3 PROBABIL E IMPACTO INHERENTE'!E26</f>
        <v/>
      </c>
      <c r="D26" s="47" t="str">
        <f>+'[2]3 PROBABIL E IMPACTO INHERENTE'!M26</f>
        <v/>
      </c>
      <c r="E26" s="48" t="str">
        <f>+'[2]4 MAPA CALOR INHERENTE'!C26</f>
        <v/>
      </c>
      <c r="F26" s="48" t="str">
        <f>+'[2]4 MAPA CALOR INHERENTE'!D26</f>
        <v/>
      </c>
      <c r="G26" s="46" t="str">
        <f>+'[2]4 MAPA CALOR INHERENTE'!E26</f>
        <v/>
      </c>
      <c r="H26" s="49" t="str">
        <f>+'[2]5 VALORACIÓN DEL CONTROL'!S79</f>
        <v/>
      </c>
      <c r="I26" s="50" t="str">
        <f>+'[2]5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'[2]2 CONTEXTO E IDENTIFICACIÓN'!A27</f>
        <v>R19</v>
      </c>
      <c r="B27" s="46" t="str">
        <f>+'[2]2 CONTEXTO E IDENTIFICACIÓN'!F27</f>
        <v xml:space="preserve">  </v>
      </c>
      <c r="C27" s="47" t="str">
        <f>+'[2]3 PROBABIL E IMPACTO INHERENTE'!E27</f>
        <v/>
      </c>
      <c r="D27" s="47" t="str">
        <f>+'[2]3 PROBABIL E IMPACTO INHERENTE'!M27</f>
        <v/>
      </c>
      <c r="E27" s="48" t="str">
        <f>+'[2]4 MAPA CALOR INHERENTE'!C27</f>
        <v/>
      </c>
      <c r="F27" s="48" t="str">
        <f>+'[2]4 MAPA CALOR INHERENTE'!D27</f>
        <v/>
      </c>
      <c r="G27" s="46" t="str">
        <f>+'[2]4 MAPA CALOR INHERENTE'!E27</f>
        <v/>
      </c>
      <c r="H27" s="49" t="str">
        <f>+'[2]5 VALORACIÓN DEL CONTROL'!S83</f>
        <v/>
      </c>
      <c r="I27" s="50" t="str">
        <f>+'[2]5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'[2]2 CONTEXTO E IDENTIFICACIÓN'!A28</f>
        <v>R20</v>
      </c>
      <c r="B28" s="46" t="str">
        <f>+'[2]2 CONTEXTO E IDENTIFICACIÓN'!F28</f>
        <v xml:space="preserve">  </v>
      </c>
      <c r="C28" s="47" t="str">
        <f>+'[2]3 PROBABIL E IMPACTO INHERENTE'!E28</f>
        <v/>
      </c>
      <c r="D28" s="47" t="str">
        <f>+'[2]3 PROBABIL E IMPACTO INHERENTE'!M28</f>
        <v/>
      </c>
      <c r="E28" s="48" t="str">
        <f>+'[2]4 MAPA CALOR INHERENTE'!C28</f>
        <v/>
      </c>
      <c r="F28" s="48" t="str">
        <f>+'[2]4 MAPA CALOR INHERENTE'!D28</f>
        <v/>
      </c>
      <c r="G28" s="46" t="str">
        <f>+'[2]4 MAPA CALOR INHERENTE'!E28</f>
        <v/>
      </c>
      <c r="H28" s="49" t="str">
        <f>+'[2]5 VALORACIÓN DEL CONTROL'!S87</f>
        <v/>
      </c>
      <c r="I28" s="50" t="str">
        <f>+'[2]5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447" priority="6" operator="equal">
      <formula>$AE$13</formula>
    </cfRule>
    <cfRule type="cellIs" dxfId="446" priority="7" operator="equal">
      <formula>$AE$12</formula>
    </cfRule>
    <cfRule type="cellIs" dxfId="445" priority="8" operator="equal">
      <formula>$AE$11</formula>
    </cfRule>
    <cfRule type="cellIs" dxfId="444" priority="9" operator="equal">
      <formula>$AE$10</formula>
    </cfRule>
    <cfRule type="cellIs" dxfId="443" priority="10" operator="equal">
      <formula>$AE$9</formula>
    </cfRule>
  </conditionalFormatting>
  <conditionalFormatting sqref="F9:F28">
    <cfRule type="cellIs" dxfId="442" priority="1" operator="equal">
      <formula>$AF$8</formula>
    </cfRule>
    <cfRule type="cellIs" dxfId="441" priority="2" operator="equal">
      <formula>$AG$8</formula>
    </cfRule>
    <cfRule type="cellIs" dxfId="440" priority="3" operator="equal">
      <formula>$AH$8</formula>
    </cfRule>
    <cfRule type="cellIs" dxfId="439" priority="4" operator="equal">
      <formula>$AI$8</formula>
    </cfRule>
    <cfRule type="cellIs" dxfId="438" priority="5" operator="equal">
      <formula>$AJ$8</formula>
    </cfRule>
  </conditionalFormatting>
  <conditionalFormatting sqref="G9:G28">
    <cfRule type="cellIs" dxfId="437" priority="11" operator="equal">
      <formula>$AF$16</formula>
    </cfRule>
    <cfRule type="cellIs" dxfId="436" priority="12" operator="equal">
      <formula>$AF$17</formula>
    </cfRule>
    <cfRule type="cellIs" dxfId="435" priority="13" operator="equal">
      <formula>$AF$18</formula>
    </cfRule>
    <cfRule type="cellIs" dxfId="434" priority="14" operator="equal">
      <formula>$AF$19</formula>
    </cfRule>
  </conditionalFormatting>
  <conditionalFormatting sqref="I9:J28">
    <cfRule type="cellIs" dxfId="433" priority="15" operator="equal">
      <formula>$AE$13</formula>
    </cfRule>
    <cfRule type="cellIs" dxfId="432" priority="16" operator="equal">
      <formula>$AE$12</formula>
    </cfRule>
    <cfRule type="cellIs" dxfId="431" priority="17" operator="equal">
      <formula>$AE$11</formula>
    </cfRule>
    <cfRule type="cellIs" dxfId="430" priority="18" operator="equal">
      <formula>$AE$10</formula>
    </cfRule>
    <cfRule type="cellIs" dxfId="429" priority="19" operator="equal">
      <formula>$AE$9</formula>
    </cfRule>
  </conditionalFormatting>
  <conditionalFormatting sqref="K9:K28">
    <cfRule type="cellIs" dxfId="428" priority="20" operator="equal">
      <formula>$AF$8</formula>
    </cfRule>
    <cfRule type="cellIs" dxfId="427" priority="21" operator="equal">
      <formula>$AG$8</formula>
    </cfRule>
    <cfRule type="cellIs" dxfId="426" priority="22" operator="equal">
      <formula>$AH$8</formula>
    </cfRule>
    <cfRule type="cellIs" dxfId="425" priority="23" operator="equal">
      <formula>$AI$8</formula>
    </cfRule>
    <cfRule type="cellIs" dxfId="424" priority="24" operator="equal">
      <formula>$AJ$8</formula>
    </cfRule>
  </conditionalFormatting>
  <conditionalFormatting sqref="L9:L28">
    <cfRule type="cellIs" dxfId="423" priority="25" operator="equal">
      <formula>$AF$16</formula>
    </cfRule>
    <cfRule type="cellIs" dxfId="422" priority="26" operator="equal">
      <formula>$AF$17</formula>
    </cfRule>
    <cfRule type="cellIs" dxfId="421" priority="27" operator="equal">
      <formula>$AF$18</formula>
    </cfRule>
    <cfRule type="cellIs" dxfId="420" priority="28" operator="equal">
      <formula>$AF$19</formula>
    </cfRule>
  </conditionalFormatting>
  <dataValidations count="4">
    <dataValidation type="list" allowBlank="1" showInputMessage="1" showErrorMessage="1" sqref="O9:O28" xr:uid="{9A4A16A6-649A-4831-A7A7-7CAFFDB00A33}">
      <formula1>INDIRECT($N9)</formula1>
    </dataValidation>
    <dataValidation allowBlank="1" showInputMessage="1" showErrorMessage="1" prompt="Es la materialización del riesgo y las consecuencias de su aparición. Su escala es: 5 bajo impacto, 10 medio, 20 alto impacto._x000a_" sqref="JP8:JV8" xr:uid="{9CA5EB07-594A-4F78-A951-2A7E0E48BEEE}"/>
    <dataValidation allowBlank="1" showInputMessage="1" showErrorMessage="1" prompt="La probabilidad se encuentra determinada por una escala de 1 a 3, siendo 1 la menor probabilidad de ocurrencia del riesgo y 3 la mayor probabilidad de  ocurrencia." sqref="JO8" xr:uid="{710BBA97-2BFF-4701-8126-F225357769A5}"/>
    <dataValidation type="list" allowBlank="1" showInputMessage="1" showErrorMessage="1" sqref="JP9:JV16" xr:uid="{D9F89F71-5D9D-4572-8EFD-50529B5361F0}">
      <formula1>#REF!</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00957-0835-4439-955C-A5F00B7F0D3B}">
  <dimension ref="A1:AX35"/>
  <sheetViews>
    <sheetView workbookViewId="0">
      <selection activeCell="E6" sqref="E6"/>
    </sheetView>
  </sheetViews>
  <sheetFormatPr defaultColWidth="14.28515625" defaultRowHeight="12.7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3"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+'[10]2 CONTEXTO E IDENTIFICACIÓN'!C1</f>
        <v>MAPA DE RIESGOS</v>
      </c>
      <c r="C1" s="1" t="str">
        <f>+'[10]2 CONTEXTO E IDENTIFICACIÓN'!D1</f>
        <v>CÓDIGO:</v>
      </c>
      <c r="D1" s="2">
        <f>+'[10]2 CONTEXTO E IDENTIFICACIÓN'!E1</f>
        <v>0</v>
      </c>
      <c r="E1" s="3"/>
      <c r="F1" s="4" t="str">
        <f>+'[10]2 CONTEXTO E IDENTIFICACIÓN'!$G$4</f>
        <v>Elaboración o Actualización:</v>
      </c>
      <c r="G1" s="5">
        <f>+IF('[10]2 CONTEXTO E IDENTIFICACIÓN'!$H$4="","",'[10]2 CONTEXTO E IDENTIFICACIÓN'!$H$4)</f>
        <v>46153</v>
      </c>
      <c r="H1" s="6"/>
      <c r="I1" s="6"/>
      <c r="U1" s="8"/>
      <c r="V1" s="8"/>
      <c r="AR1" s="9"/>
      <c r="AS1" s="9"/>
      <c r="AT1" s="9"/>
      <c r="AU1" s="9"/>
      <c r="AV1" s="9"/>
    </row>
    <row r="2" spans="1:50" s="7" customFormat="1">
      <c r="A2" s="164"/>
      <c r="B2" s="161"/>
      <c r="C2" s="1" t="str">
        <f>+'[10]2 CONTEXTO E IDENTIFICACIÓN'!D2</f>
        <v>VERSIÓN:</v>
      </c>
      <c r="D2" s="2" t="str">
        <f>+'[10]2 CONTEXTO E IDENTIFICACIÓN'!E2</f>
        <v>1</v>
      </c>
      <c r="E2" s="3"/>
      <c r="F2" s="10" t="str">
        <f>+'[10]2 CONTEXTO E IDENTIFICACIÓN'!$E$5</f>
        <v>Vigencia del:</v>
      </c>
      <c r="G2" s="11">
        <f>+IF('[10]2 CONTEXTO E IDENTIFICACIÓN'!$F$5="","",'[10]2 CONTEXTO E IDENTIFICACIÓN'!$F$5)</f>
        <v>46023</v>
      </c>
      <c r="H2" s="12" t="s">
        <v>0</v>
      </c>
      <c r="I2" s="13">
        <f>+IF('[10]2 CONTEXTO E IDENTIFICACIÓN'!$H$5="","",'[10]2 CONTEXTO E IDENTIFICACIÓN'!$H$5)</f>
        <v>46142</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+IF('[10]2 CONTEXTO E IDENTIFICACIÓN'!$C$4="","",'[10]2 CONTEXTO E IDENTIFICACIÓN'!$C$4)</f>
        <v>GOBERNACION DE BOLIVAR</v>
      </c>
      <c r="C4" s="165"/>
      <c r="D4" s="165"/>
      <c r="E4" s="19"/>
      <c r="F4" s="19"/>
      <c r="G4" s="19"/>
      <c r="H4" s="19"/>
      <c r="I4" s="19"/>
      <c r="J4" s="19"/>
      <c r="K4" s="20"/>
      <c r="S4" s="8"/>
      <c r="T4" s="8"/>
      <c r="AR4" s="9"/>
      <c r="AS4" s="9"/>
      <c r="AT4" s="9"/>
      <c r="AU4" s="9"/>
      <c r="AV4" s="9"/>
    </row>
    <row r="5" spans="1:50" s="7" customFormat="1" ht="30">
      <c r="A5" s="18" t="s">
        <v>2</v>
      </c>
      <c r="B5" s="165" t="str">
        <f>+IF('[10]2 CONTEXTO E IDENTIFICACIÓN'!$E$4="","",'[10]2 CONTEXTO E IDENTIFICACIÓN'!$E$4)</f>
        <v>ATENCION A VICTIMAS</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02">
      <c r="A9" s="45" t="str">
        <f>'[10]2 CONTEXTO E IDENTIFICACIÓN'!A9</f>
        <v>R1</v>
      </c>
      <c r="B9" s="46" t="str">
        <f>+'[10]2 CONTEXTO E IDENTIFICACIÓN'!F9</f>
        <v>Posibilidad de pérdida reputacional por no realizar la anualización de las acciones del PAT en la Plataforma Vivanto, debido a la debilidad en competencias técnicas por el personal a cargo.</v>
      </c>
      <c r="C9" s="47">
        <f>+'[10]3 PROBABIL E IMPACTO INHERENTE'!E9</f>
        <v>0.2</v>
      </c>
      <c r="D9" s="47">
        <f>+'[10]3 PROBABIL E IMPACTO INHERENTE'!M9</f>
        <v>1</v>
      </c>
      <c r="E9" s="48" t="str">
        <f>+'[10]4 MAPA CALOR INHERENTE'!C9</f>
        <v>Muy Baja</v>
      </c>
      <c r="F9" s="48" t="str">
        <f>+'[10]4 MAPA CALOR INHERENTE'!D9</f>
        <v>Catastrófico</v>
      </c>
      <c r="G9" s="46" t="str">
        <f>+'[10]4 MAPA CALOR INHERENTE'!E9</f>
        <v>Extremo</v>
      </c>
      <c r="H9" s="49">
        <f>+'[10]6 MAPA CALOR RESIDUAL'!C9</f>
        <v>0.12</v>
      </c>
      <c r="I9" s="50">
        <f>+'[10]6 MAPA CALOR RESIDUAL'!D9</f>
        <v>1</v>
      </c>
      <c r="J9" s="48" t="str">
        <f>+'[10]6 MAPA CALOR RESIDUAL'!E9</f>
        <v>Muy Baja</v>
      </c>
      <c r="K9" s="48" t="str">
        <f>+'[10]6 MAPA CALOR RESIDUAL'!F9</f>
        <v>Catastrófico</v>
      </c>
      <c r="L9" s="46" t="str">
        <f>+'[10]6 MAPA CALOR RESIDUAL'!G9</f>
        <v>Extremo</v>
      </c>
      <c r="M9" s="46" t="str">
        <f t="shared" ref="M9:M28" si="0">+IF($N9="","",IF($N9=$AG$16,$AH$16,IF($N9=$AG$19,$AH$19)))</f>
        <v>Requiere Plan de Acción</v>
      </c>
      <c r="N9" s="46" t="str">
        <f t="shared" ref="N9:N28" si="1">+IF(L9="","",IF(OR(L9=$AF$16,L9=$AF$17,L9=$AF$18),$AG$16,IF(L9=$AF$19,$AG$19)))</f>
        <v>Reducir_mitigar_Transferir_Evitar</v>
      </c>
      <c r="O9" s="51" t="s">
        <v>47</v>
      </c>
      <c r="P9" s="46" t="str">
        <f t="shared" ref="P9:P28" si="2">+IF($M9="","",IF($M9=$AH$19,$AG$19,$O9))</f>
        <v>Evitar</v>
      </c>
      <c r="Q9" s="105" t="s">
        <v>186</v>
      </c>
      <c r="R9" s="51" t="s">
        <v>187</v>
      </c>
      <c r="S9" s="64">
        <v>46023</v>
      </c>
      <c r="T9" s="64">
        <v>46142</v>
      </c>
      <c r="U9" s="64">
        <v>46142</v>
      </c>
      <c r="V9" s="64">
        <v>46264</v>
      </c>
      <c r="W9" s="64">
        <v>46387</v>
      </c>
      <c r="X9" s="51"/>
      <c r="Y9" s="51"/>
      <c r="Z9" s="51" t="s">
        <v>129</v>
      </c>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127.5">
      <c r="A10" s="45" t="str">
        <f>'[10]2 CONTEXTO E IDENTIFICACIÓN'!A10</f>
        <v>R2</v>
      </c>
      <c r="B10" s="46" t="str">
        <f>+'[10]2 CONTEXTO E IDENTIFICACIÓN'!F10</f>
        <v>Posibilidad de pérdida reputacional por no presentar la inversión que realiza la Gobernación en la  población víctima,  debido a que las Secretarias, Institutos Descentralizados y Aguas de Bolívar no entreguen a tiempo la información.</v>
      </c>
      <c r="C10" s="47">
        <f>+'[10]3 PROBABIL E IMPACTO INHERENTE'!E10</f>
        <v>0.4</v>
      </c>
      <c r="D10" s="47">
        <f>+'[10]3 PROBABIL E IMPACTO INHERENTE'!M10</f>
        <v>1</v>
      </c>
      <c r="E10" s="48" t="str">
        <f>+'[10]4 MAPA CALOR INHERENTE'!C10</f>
        <v>Baja</v>
      </c>
      <c r="F10" s="48" t="str">
        <f>+'[10]4 MAPA CALOR INHERENTE'!D10</f>
        <v>Catastrófico</v>
      </c>
      <c r="G10" s="46" t="str">
        <f>+'[10]4 MAPA CALOR INHERENTE'!E10</f>
        <v>Extremo</v>
      </c>
      <c r="H10" s="49">
        <f>+'[10]5 VALORACIÓN DEL CONTROL'!S15</f>
        <v>0.24</v>
      </c>
      <c r="I10" s="50">
        <f>+'[10]5 VALORACIÓN DEL CONTROL'!T15</f>
        <v>1</v>
      </c>
      <c r="J10" s="48" t="str">
        <f t="shared" ref="J10:J28" si="3">+IF(H10=0,"",IF(H10&lt;=$AD$13,$AE$13,IF(H10&lt;=$AD$12,$AE$12,IF(H10&lt;=$AD$11,$AE$11,IF(H10&lt;=$AD$10,$AE$10,IF(H10&lt;=$AD$9,$AE$9,""))))))</f>
        <v>Baja</v>
      </c>
      <c r="K10" s="48" t="str">
        <f t="shared" ref="K10:K28" si="4">+IF(I10=0,"",IF(I10&lt;=$AF$7,$AF$8,IF(I10&lt;=$AG$7,$AG$8,IF(I10&lt;=$AH$7,$AH$8,IF(I10&lt;=$AI$7,$AI$8,IF(I10&lt;=$AJ$7,$AJ$8,""))))))</f>
        <v>Catastrófico</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Extremo</v>
      </c>
      <c r="M10" s="46" t="str">
        <f t="shared" si="0"/>
        <v>Requiere Plan de Acción</v>
      </c>
      <c r="N10" s="46" t="str">
        <f t="shared" si="1"/>
        <v>Reducir_mitigar_Transferir_Evitar</v>
      </c>
      <c r="O10" s="51" t="s">
        <v>47</v>
      </c>
      <c r="P10" s="46" t="str">
        <f t="shared" si="2"/>
        <v>Evitar</v>
      </c>
      <c r="Q10" s="105" t="s">
        <v>188</v>
      </c>
      <c r="R10" s="51" t="s">
        <v>187</v>
      </c>
      <c r="S10" s="64">
        <v>46023</v>
      </c>
      <c r="T10" s="64">
        <v>46142</v>
      </c>
      <c r="U10" s="64">
        <v>46142</v>
      </c>
      <c r="V10" s="64">
        <v>46264</v>
      </c>
      <c r="W10" s="64">
        <v>46387</v>
      </c>
      <c r="X10" s="51"/>
      <c r="Y10" s="51"/>
      <c r="Z10" s="51" t="s">
        <v>70</v>
      </c>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102">
      <c r="A11" s="45" t="str">
        <f>'[10]2 CONTEXTO E IDENTIFICACIÓN'!A11</f>
        <v>R3</v>
      </c>
      <c r="B11" s="46" t="str">
        <f>+'[10]2 CONTEXTO E IDENTIFICACIÓN'!F11</f>
        <v>Posibilidad  de efecto dañoso sobre el recurso público por no realizar la debida Supervisión en la ejecución de los contratos, debido a la debilidad en el seguimiento de las obligaciones del contratista</v>
      </c>
      <c r="C11" s="47">
        <f>+'[10]3 PROBABIL E IMPACTO INHERENTE'!E11</f>
        <v>0.4</v>
      </c>
      <c r="D11" s="47">
        <f>+'[10]3 PROBABIL E IMPACTO INHERENTE'!M11</f>
        <v>0.8</v>
      </c>
      <c r="E11" s="48" t="str">
        <f>+'[10]4 MAPA CALOR INHERENTE'!C11</f>
        <v>Baja</v>
      </c>
      <c r="F11" s="48" t="str">
        <f>+'[10]4 MAPA CALOR INHERENTE'!D11</f>
        <v>Mayor</v>
      </c>
      <c r="G11" s="46" t="str">
        <f>+'[10]4 MAPA CALOR INHERENTE'!E11</f>
        <v>Alto</v>
      </c>
      <c r="H11" s="49">
        <f>+'[10]5 VALORACIÓN DEL CONTROL'!S19</f>
        <v>0.24</v>
      </c>
      <c r="I11" s="50">
        <f>+'[10]5 VALORACIÓN DEL CONTROL'!T19</f>
        <v>0.8</v>
      </c>
      <c r="J11" s="48" t="str">
        <f t="shared" si="3"/>
        <v>Baja</v>
      </c>
      <c r="K11" s="48" t="str">
        <f t="shared" si="4"/>
        <v>Mayor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Alto</v>
      </c>
      <c r="M11" s="46" t="str">
        <f t="shared" si="0"/>
        <v>Requiere Plan de Acción</v>
      </c>
      <c r="N11" s="46" t="str">
        <f t="shared" si="1"/>
        <v>Reducir_mitigar_Transferir_Evitar</v>
      </c>
      <c r="O11" s="51" t="s">
        <v>47</v>
      </c>
      <c r="P11" s="46" t="str">
        <f t="shared" si="2"/>
        <v>Evitar</v>
      </c>
      <c r="Q11" s="105" t="s">
        <v>189</v>
      </c>
      <c r="R11" s="51" t="s">
        <v>190</v>
      </c>
      <c r="S11" s="64">
        <v>46023</v>
      </c>
      <c r="T11" s="64">
        <v>46142</v>
      </c>
      <c r="U11" s="64">
        <v>46142</v>
      </c>
      <c r="V11" s="64">
        <v>46264</v>
      </c>
      <c r="W11" s="64">
        <v>46387</v>
      </c>
      <c r="X11" s="51"/>
      <c r="Y11" s="51"/>
      <c r="Z11" s="51" t="s">
        <v>70</v>
      </c>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43.5" customHeight="1">
      <c r="A12" s="45" t="str">
        <f>'[10]2 CONTEXTO E IDENTIFICACIÓN'!A12</f>
        <v>R4</v>
      </c>
      <c r="B12" s="46" t="str">
        <f>+'[10]2 CONTEXTO E IDENTIFICACIÓN'!F12</f>
        <v xml:space="preserve">  </v>
      </c>
      <c r="C12" s="47" t="str">
        <f>+'[10]3 PROBABIL E IMPACTO INHERENTE'!E12</f>
        <v/>
      </c>
      <c r="D12" s="47" t="str">
        <f>+'[10]3 PROBABIL E IMPACTO INHERENTE'!M12</f>
        <v/>
      </c>
      <c r="E12" s="48" t="str">
        <f>+'[10]4 MAPA CALOR INHERENTE'!C12</f>
        <v/>
      </c>
      <c r="F12" s="48" t="str">
        <f>+'[10]4 MAPA CALOR INHERENTE'!D12</f>
        <v/>
      </c>
      <c r="G12" s="46" t="str">
        <f>+'[10]4 MAPA CALOR INHERENTE'!E12</f>
        <v/>
      </c>
      <c r="H12" s="49" t="str">
        <f>+'[10]5 VALORACIÓN DEL CONTROL'!S23</f>
        <v/>
      </c>
      <c r="I12" s="50" t="str">
        <f>+'[10]5 VALORACIÓN DEL CONTROL'!T23</f>
        <v/>
      </c>
      <c r="J12" s="48" t="str">
        <f t="shared" si="3"/>
        <v/>
      </c>
      <c r="K12" s="48" t="str">
        <f t="shared" si="4"/>
        <v/>
      </c>
      <c r="L12" s="46" t="str">
        <f t="shared" si="5"/>
        <v/>
      </c>
      <c r="M12" s="46" t="str">
        <f t="shared" si="0"/>
        <v/>
      </c>
      <c r="N12" s="46" t="str">
        <f t="shared" si="1"/>
        <v/>
      </c>
      <c r="O12" s="51"/>
      <c r="P12" s="46" t="str">
        <f t="shared" si="2"/>
        <v/>
      </c>
      <c r="Q12" s="105"/>
      <c r="R12" s="51"/>
      <c r="S12" s="64"/>
      <c r="T12" s="64"/>
      <c r="U12" s="64"/>
      <c r="V12" s="64"/>
      <c r="W12" s="64"/>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5.75" thickBot="1">
      <c r="A13" s="45" t="str">
        <f>'[10]2 CONTEXTO E IDENTIFICACIÓN'!A13</f>
        <v>R5</v>
      </c>
      <c r="B13" s="46" t="str">
        <f>+'[10]2 CONTEXTO E IDENTIFICACIÓN'!F13</f>
        <v xml:space="preserve">  </v>
      </c>
      <c r="C13" s="47" t="str">
        <f>+'[10]3 PROBABIL E IMPACTO INHERENTE'!E13</f>
        <v/>
      </c>
      <c r="D13" s="47" t="str">
        <f>+'[10]3 PROBABIL E IMPACTO INHERENTE'!M13</f>
        <v/>
      </c>
      <c r="E13" s="48" t="str">
        <f>+'[10]4 MAPA CALOR INHERENTE'!C13</f>
        <v/>
      </c>
      <c r="F13" s="48" t="str">
        <f>+'[10]4 MAPA CALOR INHERENTE'!D13</f>
        <v/>
      </c>
      <c r="G13" s="46" t="str">
        <f>+'[10]4 MAPA CALOR INHERENTE'!E13</f>
        <v/>
      </c>
      <c r="H13" s="49" t="str">
        <f>+'[10]5 VALORACIÓN DEL CONTROL'!S27</f>
        <v/>
      </c>
      <c r="I13" s="50" t="str">
        <f>+'[10]5 VALORACIÓN DEL CONTROL'!T27</f>
        <v/>
      </c>
      <c r="J13" s="48" t="str">
        <f t="shared" si="3"/>
        <v/>
      </c>
      <c r="K13" s="48" t="str">
        <f t="shared" si="4"/>
        <v/>
      </c>
      <c r="L13" s="46" t="str">
        <f t="shared" si="5"/>
        <v/>
      </c>
      <c r="M13" s="46" t="str">
        <f t="shared" si="0"/>
        <v/>
      </c>
      <c r="N13" s="46" t="str">
        <f t="shared" si="1"/>
        <v/>
      </c>
      <c r="O13" s="51"/>
      <c r="P13" s="46" t="str">
        <f t="shared" si="2"/>
        <v/>
      </c>
      <c r="Q13" s="105"/>
      <c r="R13" s="51"/>
      <c r="S13" s="64"/>
      <c r="T13" s="64"/>
      <c r="U13" s="64"/>
      <c r="V13" s="64"/>
      <c r="W13" s="64"/>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c r="A14" s="45" t="str">
        <f>'[10]2 CONTEXTO E IDENTIFICACIÓN'!A14</f>
        <v>R6</v>
      </c>
      <c r="B14" s="46" t="str">
        <f>+'[10]2 CONTEXTO E IDENTIFICACIÓN'!F14</f>
        <v xml:space="preserve">  </v>
      </c>
      <c r="C14" s="47" t="str">
        <f>+'[10]3 PROBABIL E IMPACTO INHERENTE'!E14</f>
        <v/>
      </c>
      <c r="D14" s="47" t="str">
        <f>+'[10]3 PROBABIL E IMPACTO INHERENTE'!M14</f>
        <v/>
      </c>
      <c r="E14" s="48" t="str">
        <f>+'[10]4 MAPA CALOR INHERENTE'!C14</f>
        <v/>
      </c>
      <c r="F14" s="48" t="str">
        <f>+'[10]4 MAPA CALOR INHERENTE'!D14</f>
        <v/>
      </c>
      <c r="G14" s="46" t="str">
        <f>+'[10]4 MAPA CALOR INHERENTE'!E14</f>
        <v/>
      </c>
      <c r="H14" s="49" t="str">
        <f>+'[10]5 VALORACIÓN DEL CONTROL'!S31</f>
        <v/>
      </c>
      <c r="I14" s="50" t="str">
        <f>+'[10]5 VALORACIÓN DEL CONTROL'!T31</f>
        <v/>
      </c>
      <c r="J14" s="48" t="str">
        <f t="shared" si="3"/>
        <v/>
      </c>
      <c r="K14" s="48" t="str">
        <f t="shared" si="4"/>
        <v/>
      </c>
      <c r="L14" s="46" t="str">
        <f t="shared" si="5"/>
        <v/>
      </c>
      <c r="M14" s="46" t="str">
        <f t="shared" si="0"/>
        <v/>
      </c>
      <c r="N14" s="46" t="str">
        <f t="shared" si="1"/>
        <v/>
      </c>
      <c r="O14" s="51"/>
      <c r="P14" s="46" t="str">
        <f t="shared" si="2"/>
        <v/>
      </c>
      <c r="Q14" s="106"/>
      <c r="R14" s="51"/>
      <c r="S14" s="64"/>
      <c r="T14" s="64"/>
      <c r="U14" s="64"/>
      <c r="V14" s="64"/>
      <c r="W14" s="64"/>
      <c r="X14" s="51"/>
      <c r="Y14" s="51"/>
      <c r="Z14" s="51"/>
      <c r="AA14" s="54"/>
      <c r="AB14" s="54"/>
      <c r="AM14" s="37"/>
      <c r="AN14" s="37"/>
      <c r="AO14" s="44"/>
      <c r="AP14" s="60"/>
      <c r="AQ14" s="61"/>
      <c r="AR14" s="58"/>
      <c r="AS14" s="58"/>
      <c r="AT14" s="58"/>
      <c r="AU14" s="58"/>
      <c r="AV14" s="58"/>
      <c r="AW14" s="44"/>
      <c r="AX14" s="44"/>
    </row>
    <row r="15" spans="1:50" ht="38.25">
      <c r="A15" s="45" t="str">
        <f>'[10]2 CONTEXTO E IDENTIFICACIÓN'!A15</f>
        <v>R7</v>
      </c>
      <c r="B15" s="46" t="str">
        <f>+'[10]2 CONTEXTO E IDENTIFICACIÓN'!F15</f>
        <v xml:space="preserve">  </v>
      </c>
      <c r="C15" s="47" t="str">
        <f>+'[10]3 PROBABIL E IMPACTO INHERENTE'!E15</f>
        <v/>
      </c>
      <c r="D15" s="47" t="str">
        <f>+'[10]3 PROBABIL E IMPACTO INHERENTE'!M15</f>
        <v/>
      </c>
      <c r="E15" s="48" t="str">
        <f>+'[10]4 MAPA CALOR INHERENTE'!C15</f>
        <v/>
      </c>
      <c r="F15" s="48" t="str">
        <f>+'[10]4 MAPA CALOR INHERENTE'!D15</f>
        <v/>
      </c>
      <c r="G15" s="46" t="str">
        <f>+'[10]4 MAPA CALOR INHERENTE'!E15</f>
        <v/>
      </c>
      <c r="H15" s="49" t="str">
        <f>+'[10]5 VALORACIÓN DEL CONTROL'!S35</f>
        <v/>
      </c>
      <c r="I15" s="50" t="str">
        <f>+'[10]5 VALORACIÓN DEL CONTROL'!T35</f>
        <v/>
      </c>
      <c r="J15" s="48" t="str">
        <f t="shared" si="3"/>
        <v/>
      </c>
      <c r="K15" s="48" t="str">
        <f t="shared" si="4"/>
        <v/>
      </c>
      <c r="L15" s="46" t="str">
        <f t="shared" si="5"/>
        <v/>
      </c>
      <c r="M15" s="46" t="str">
        <f t="shared" si="0"/>
        <v/>
      </c>
      <c r="N15" s="46" t="str">
        <f t="shared" si="1"/>
        <v/>
      </c>
      <c r="O15" s="51"/>
      <c r="P15" s="46" t="str">
        <f t="shared" si="2"/>
        <v/>
      </c>
      <c r="Q15" s="106"/>
      <c r="R15" s="51"/>
      <c r="S15" s="64"/>
      <c r="T15" s="64"/>
      <c r="U15" s="64"/>
      <c r="V15" s="64"/>
      <c r="W15" s="64"/>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
      <c r="A16" s="45" t="str">
        <f>'[10]2 CONTEXTO E IDENTIFICACIÓN'!A16</f>
        <v>R8</v>
      </c>
      <c r="B16" s="46" t="str">
        <f>+'[10]2 CONTEXTO E IDENTIFICACIÓN'!F16</f>
        <v xml:space="preserve">  </v>
      </c>
      <c r="C16" s="47" t="str">
        <f>+'[10]3 PROBABIL E IMPACTO INHERENTE'!E16</f>
        <v/>
      </c>
      <c r="D16" s="47" t="str">
        <f>+'[10]3 PROBABIL E IMPACTO INHERENTE'!M16</f>
        <v/>
      </c>
      <c r="E16" s="48" t="str">
        <f>+'[10]4 MAPA CALOR INHERENTE'!C16</f>
        <v/>
      </c>
      <c r="F16" s="48" t="str">
        <f>+'[10]4 MAPA CALOR INHERENTE'!D16</f>
        <v/>
      </c>
      <c r="G16" s="46" t="str">
        <f>+'[10]4 MAPA CALOR INHERENTE'!E16</f>
        <v/>
      </c>
      <c r="H16" s="49" t="str">
        <f>+'[10]5 VALORACIÓN DEL CONTROL'!S39</f>
        <v/>
      </c>
      <c r="I16" s="50" t="str">
        <f>+'[10]5 VALORACIÓN DEL CONTROL'!T39</f>
        <v/>
      </c>
      <c r="J16" s="48" t="str">
        <f t="shared" si="3"/>
        <v/>
      </c>
      <c r="K16" s="48" t="str">
        <f t="shared" si="4"/>
        <v/>
      </c>
      <c r="L16" s="46" t="str">
        <f t="shared" si="5"/>
        <v/>
      </c>
      <c r="M16" s="46" t="str">
        <f t="shared" si="0"/>
        <v/>
      </c>
      <c r="N16" s="46" t="str">
        <f t="shared" si="1"/>
        <v/>
      </c>
      <c r="O16" s="51"/>
      <c r="P16" s="46" t="str">
        <f t="shared" si="2"/>
        <v/>
      </c>
      <c r="Q16" s="106"/>
      <c r="R16" s="51"/>
      <c r="S16" s="64"/>
      <c r="T16" s="64"/>
      <c r="U16" s="64"/>
      <c r="V16" s="64"/>
      <c r="W16" s="64"/>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'[10]2 CONTEXTO E IDENTIFICACIÓN'!A17</f>
        <v>R9</v>
      </c>
      <c r="B17" s="46" t="str">
        <f>+'[10]2 CONTEXTO E IDENTIFICACIÓN'!F17</f>
        <v xml:space="preserve">  </v>
      </c>
      <c r="C17" s="47" t="str">
        <f>+'[10]3 PROBABIL E IMPACTO INHERENTE'!E17</f>
        <v/>
      </c>
      <c r="D17" s="47" t="str">
        <f>+'[10]3 PROBABIL E IMPACTO INHERENTE'!M17</f>
        <v/>
      </c>
      <c r="E17" s="48" t="str">
        <f>+'[10]4 MAPA CALOR INHERENTE'!C17</f>
        <v/>
      </c>
      <c r="F17" s="48" t="str">
        <f>+'[10]4 MAPA CALOR INHERENTE'!D17</f>
        <v/>
      </c>
      <c r="G17" s="46" t="str">
        <f>+'[10]4 MAPA CALOR INHERENTE'!E17</f>
        <v/>
      </c>
      <c r="H17" s="49" t="str">
        <f>+'[10]5 VALORACIÓN DEL CONTROL'!S43</f>
        <v/>
      </c>
      <c r="I17" s="50" t="str">
        <f>+'[10]5 VALORACIÓN DEL CONTROL'!T43</f>
        <v/>
      </c>
      <c r="J17" s="48" t="str">
        <f t="shared" si="3"/>
        <v/>
      </c>
      <c r="K17" s="48" t="str">
        <f t="shared" si="4"/>
        <v/>
      </c>
      <c r="L17" s="46" t="str">
        <f t="shared" si="5"/>
        <v/>
      </c>
      <c r="M17" s="46" t="str">
        <f t="shared" si="0"/>
        <v/>
      </c>
      <c r="N17" s="46" t="str">
        <f t="shared" si="1"/>
        <v/>
      </c>
      <c r="O17" s="51"/>
      <c r="P17" s="46" t="str">
        <f t="shared" si="2"/>
        <v/>
      </c>
      <c r="Q17" s="51"/>
      <c r="R17" s="51"/>
      <c r="S17" s="64"/>
      <c r="T17" s="64"/>
      <c r="U17" s="51"/>
      <c r="V17" s="64"/>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'[10]2 CONTEXTO E IDENTIFICACIÓN'!A18</f>
        <v>R10</v>
      </c>
      <c r="B18" s="46" t="str">
        <f>+'[10]2 CONTEXTO E IDENTIFICACIÓN'!F18</f>
        <v xml:space="preserve">  </v>
      </c>
      <c r="C18" s="47" t="str">
        <f>+'[10]3 PROBABIL E IMPACTO INHERENTE'!E18</f>
        <v/>
      </c>
      <c r="D18" s="47" t="str">
        <f>+'[10]3 PROBABIL E IMPACTO INHERENTE'!M18</f>
        <v/>
      </c>
      <c r="E18" s="48" t="str">
        <f>+'[10]4 MAPA CALOR INHERENTE'!C18</f>
        <v/>
      </c>
      <c r="F18" s="48" t="str">
        <f>+'[10]4 MAPA CALOR INHERENTE'!D18</f>
        <v/>
      </c>
      <c r="G18" s="46" t="str">
        <f>+'[10]4 MAPA CALOR INHERENTE'!E18</f>
        <v/>
      </c>
      <c r="H18" s="49" t="str">
        <f>+'[10]5 VALORACIÓN DEL CONTROL'!S47</f>
        <v/>
      </c>
      <c r="I18" s="50" t="str">
        <f>+'[10]5 VALORACIÓN DEL CONTROL'!T47</f>
        <v/>
      </c>
      <c r="J18" s="48" t="str">
        <f t="shared" si="3"/>
        <v/>
      </c>
      <c r="K18" s="48" t="str">
        <f t="shared" si="4"/>
        <v/>
      </c>
      <c r="L18" s="46" t="str">
        <f t="shared" si="5"/>
        <v/>
      </c>
      <c r="M18" s="46" t="str">
        <f t="shared" si="0"/>
        <v/>
      </c>
      <c r="N18" s="46" t="str">
        <f t="shared" si="1"/>
        <v/>
      </c>
      <c r="O18" s="51"/>
      <c r="P18" s="46" t="str">
        <f t="shared" si="2"/>
        <v/>
      </c>
      <c r="Q18" s="51"/>
      <c r="R18" s="51"/>
      <c r="S18" s="64"/>
      <c r="T18" s="64"/>
      <c r="U18" s="51"/>
      <c r="V18" s="64"/>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'[10]2 CONTEXTO E IDENTIFICACIÓN'!A19</f>
        <v>R11</v>
      </c>
      <c r="B19" s="46" t="str">
        <f>+'[10]2 CONTEXTO E IDENTIFICACIÓN'!F19</f>
        <v xml:space="preserve">  </v>
      </c>
      <c r="C19" s="47" t="str">
        <f>+'[10]3 PROBABIL E IMPACTO INHERENTE'!E19</f>
        <v/>
      </c>
      <c r="D19" s="47" t="str">
        <f>+'[10]3 PROBABIL E IMPACTO INHERENTE'!M19</f>
        <v/>
      </c>
      <c r="E19" s="48" t="str">
        <f>+'[10]4 MAPA CALOR INHERENTE'!C19</f>
        <v/>
      </c>
      <c r="F19" s="48" t="str">
        <f>+'[10]4 MAPA CALOR INHERENTE'!D19</f>
        <v/>
      </c>
      <c r="G19" s="46" t="str">
        <f>+'[10]4 MAPA CALOR INHERENTE'!E19</f>
        <v/>
      </c>
      <c r="H19" s="49" t="str">
        <f>+'[10]5 VALORACIÓN DEL CONTROL'!S51</f>
        <v/>
      </c>
      <c r="I19" s="50" t="str">
        <f>+'[10]5 VALORACIÓN DEL CONTROL'!T51</f>
        <v/>
      </c>
      <c r="J19" s="48" t="str">
        <f t="shared" si="3"/>
        <v/>
      </c>
      <c r="K19" s="48" t="str">
        <f t="shared" si="4"/>
        <v/>
      </c>
      <c r="L19" s="46" t="str">
        <f t="shared" si="5"/>
        <v/>
      </c>
      <c r="M19" s="46" t="str">
        <f t="shared" si="0"/>
        <v/>
      </c>
      <c r="N19" s="46" t="str">
        <f t="shared" si="1"/>
        <v/>
      </c>
      <c r="O19" s="51"/>
      <c r="P19" s="46" t="str">
        <f t="shared" si="2"/>
        <v/>
      </c>
      <c r="Q19" s="106"/>
      <c r="R19" s="51"/>
      <c r="S19" s="64"/>
      <c r="T19" s="64"/>
      <c r="U19" s="64"/>
      <c r="V19" s="64"/>
      <c r="W19" s="64"/>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'[10]2 CONTEXTO E IDENTIFICACIÓN'!A20</f>
        <v>R12</v>
      </c>
      <c r="B20" s="46" t="str">
        <f>+'[10]2 CONTEXTO E IDENTIFICACIÓN'!F20</f>
        <v xml:space="preserve">  </v>
      </c>
      <c r="C20" s="47" t="str">
        <f>+'[10]3 PROBABIL E IMPACTO INHERENTE'!E20</f>
        <v/>
      </c>
      <c r="D20" s="47" t="str">
        <f>+'[10]3 PROBABIL E IMPACTO INHERENTE'!M20</f>
        <v/>
      </c>
      <c r="E20" s="48" t="str">
        <f>+'[10]4 MAPA CALOR INHERENTE'!C20</f>
        <v/>
      </c>
      <c r="F20" s="48" t="str">
        <f>+'[10]4 MAPA CALOR INHERENTE'!D20</f>
        <v/>
      </c>
      <c r="G20" s="46" t="str">
        <f>+'[10]4 MAPA CALOR INHERENTE'!E20</f>
        <v/>
      </c>
      <c r="H20" s="49" t="str">
        <f>+'[10]5 VALORACIÓN DEL CONTROL'!S55</f>
        <v/>
      </c>
      <c r="I20" s="50" t="str">
        <f>+'[10]5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'[10]2 CONTEXTO E IDENTIFICACIÓN'!A21</f>
        <v>R13</v>
      </c>
      <c r="B21" s="46" t="str">
        <f>+'[10]2 CONTEXTO E IDENTIFICACIÓN'!F21</f>
        <v xml:space="preserve">  </v>
      </c>
      <c r="C21" s="47" t="str">
        <f>+'[10]3 PROBABIL E IMPACTO INHERENTE'!E21</f>
        <v/>
      </c>
      <c r="D21" s="47" t="str">
        <f>+'[10]3 PROBABIL E IMPACTO INHERENTE'!M21</f>
        <v/>
      </c>
      <c r="E21" s="48" t="str">
        <f>+'[10]4 MAPA CALOR INHERENTE'!C21</f>
        <v/>
      </c>
      <c r="F21" s="48" t="str">
        <f>+'[10]4 MAPA CALOR INHERENTE'!D21</f>
        <v/>
      </c>
      <c r="G21" s="46" t="str">
        <f>+'[10]4 MAPA CALOR INHERENTE'!E21</f>
        <v/>
      </c>
      <c r="H21" s="49" t="str">
        <f>+'[10]5 VALORACIÓN DEL CONTROL'!S59</f>
        <v/>
      </c>
      <c r="I21" s="50" t="str">
        <f>+'[10]5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'[10]2 CONTEXTO E IDENTIFICACIÓN'!A22</f>
        <v>R14</v>
      </c>
      <c r="B22" s="46" t="str">
        <f>+'[10]2 CONTEXTO E IDENTIFICACIÓN'!F22</f>
        <v xml:space="preserve">  </v>
      </c>
      <c r="C22" s="47" t="str">
        <f>+'[10]3 PROBABIL E IMPACTO INHERENTE'!E22</f>
        <v/>
      </c>
      <c r="D22" s="47" t="str">
        <f>+'[10]3 PROBABIL E IMPACTO INHERENTE'!M22</f>
        <v/>
      </c>
      <c r="E22" s="48" t="str">
        <f>+'[10]4 MAPA CALOR INHERENTE'!C22</f>
        <v/>
      </c>
      <c r="F22" s="48" t="str">
        <f>+'[10]4 MAPA CALOR INHERENTE'!D22</f>
        <v/>
      </c>
      <c r="G22" s="46" t="str">
        <f>+'[10]4 MAPA CALOR INHERENTE'!E22</f>
        <v/>
      </c>
      <c r="H22" s="49" t="str">
        <f>+'[10]5 VALORACIÓN DEL CONTROL'!S63</f>
        <v/>
      </c>
      <c r="I22" s="50" t="str">
        <f>+'[10]5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'[10]2 CONTEXTO E IDENTIFICACIÓN'!A23</f>
        <v>R15</v>
      </c>
      <c r="B23" s="46" t="str">
        <f>+'[10]2 CONTEXTO E IDENTIFICACIÓN'!F23</f>
        <v xml:space="preserve">  </v>
      </c>
      <c r="C23" s="47" t="str">
        <f>+'[10]3 PROBABIL E IMPACTO INHERENTE'!E23</f>
        <v/>
      </c>
      <c r="D23" s="47" t="str">
        <f>+'[10]3 PROBABIL E IMPACTO INHERENTE'!M23</f>
        <v/>
      </c>
      <c r="E23" s="48" t="str">
        <f>+'[10]4 MAPA CALOR INHERENTE'!C23</f>
        <v/>
      </c>
      <c r="F23" s="48" t="str">
        <f>+'[10]4 MAPA CALOR INHERENTE'!D23</f>
        <v/>
      </c>
      <c r="G23" s="46" t="str">
        <f>+'[10]4 MAPA CALOR INHERENTE'!E23</f>
        <v/>
      </c>
      <c r="H23" s="49" t="str">
        <f>+'[10]5 VALORACIÓN DEL CONTROL'!S67</f>
        <v/>
      </c>
      <c r="I23" s="50" t="str">
        <f>+'[10]5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'[10]2 CONTEXTO E IDENTIFICACIÓN'!A24</f>
        <v>R16</v>
      </c>
      <c r="B24" s="46" t="str">
        <f>+'[10]2 CONTEXTO E IDENTIFICACIÓN'!F24</f>
        <v xml:space="preserve">  </v>
      </c>
      <c r="C24" s="47" t="str">
        <f>+'[10]3 PROBABIL E IMPACTO INHERENTE'!E24</f>
        <v/>
      </c>
      <c r="D24" s="47" t="str">
        <f>+'[10]3 PROBABIL E IMPACTO INHERENTE'!M24</f>
        <v/>
      </c>
      <c r="E24" s="48" t="str">
        <f>+'[10]4 MAPA CALOR INHERENTE'!C24</f>
        <v/>
      </c>
      <c r="F24" s="48" t="str">
        <f>+'[10]4 MAPA CALOR INHERENTE'!D24</f>
        <v/>
      </c>
      <c r="G24" s="46" t="str">
        <f>+'[10]4 MAPA CALOR INHERENTE'!E24</f>
        <v/>
      </c>
      <c r="H24" s="49" t="str">
        <f>+'[10]5 VALORACIÓN DEL CONTROL'!S71</f>
        <v/>
      </c>
      <c r="I24" s="50" t="str">
        <f>+'[10]5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'[10]2 CONTEXTO E IDENTIFICACIÓN'!A25</f>
        <v>R17</v>
      </c>
      <c r="B25" s="46" t="str">
        <f>+'[10]2 CONTEXTO E IDENTIFICACIÓN'!F25</f>
        <v xml:space="preserve">  </v>
      </c>
      <c r="C25" s="47" t="str">
        <f>+'[10]3 PROBABIL E IMPACTO INHERENTE'!E25</f>
        <v/>
      </c>
      <c r="D25" s="47" t="str">
        <f>+'[10]3 PROBABIL E IMPACTO INHERENTE'!M25</f>
        <v/>
      </c>
      <c r="E25" s="48" t="str">
        <f>+'[10]4 MAPA CALOR INHERENTE'!C25</f>
        <v/>
      </c>
      <c r="F25" s="48" t="str">
        <f>+'[10]4 MAPA CALOR INHERENTE'!D25</f>
        <v/>
      </c>
      <c r="G25" s="46" t="str">
        <f>+'[10]4 MAPA CALOR INHERENTE'!E25</f>
        <v/>
      </c>
      <c r="H25" s="49" t="str">
        <f>+'[10]5 VALORACIÓN DEL CONTROL'!S75</f>
        <v/>
      </c>
      <c r="I25" s="50" t="str">
        <f>+'[10]5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'[10]2 CONTEXTO E IDENTIFICACIÓN'!A26</f>
        <v>R18</v>
      </c>
      <c r="B26" s="46" t="str">
        <f>+'[10]2 CONTEXTO E IDENTIFICACIÓN'!F26</f>
        <v xml:space="preserve">  </v>
      </c>
      <c r="C26" s="47" t="str">
        <f>+'[10]3 PROBABIL E IMPACTO INHERENTE'!E26</f>
        <v/>
      </c>
      <c r="D26" s="47" t="str">
        <f>+'[10]3 PROBABIL E IMPACTO INHERENTE'!M26</f>
        <v/>
      </c>
      <c r="E26" s="48" t="str">
        <f>+'[10]4 MAPA CALOR INHERENTE'!C26</f>
        <v/>
      </c>
      <c r="F26" s="48" t="str">
        <f>+'[10]4 MAPA CALOR INHERENTE'!D26</f>
        <v/>
      </c>
      <c r="G26" s="46" t="str">
        <f>+'[10]4 MAPA CALOR INHERENTE'!E26</f>
        <v/>
      </c>
      <c r="H26" s="49" t="str">
        <f>+'[10]5 VALORACIÓN DEL CONTROL'!S79</f>
        <v/>
      </c>
      <c r="I26" s="50" t="str">
        <f>+'[10]5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'[10]2 CONTEXTO E IDENTIFICACIÓN'!A27</f>
        <v>R19</v>
      </c>
      <c r="B27" s="46" t="str">
        <f>+'[10]2 CONTEXTO E IDENTIFICACIÓN'!F27</f>
        <v xml:space="preserve">  </v>
      </c>
      <c r="C27" s="47" t="str">
        <f>+'[10]3 PROBABIL E IMPACTO INHERENTE'!E27</f>
        <v/>
      </c>
      <c r="D27" s="47" t="str">
        <f>+'[10]3 PROBABIL E IMPACTO INHERENTE'!M27</f>
        <v/>
      </c>
      <c r="E27" s="48" t="str">
        <f>+'[10]4 MAPA CALOR INHERENTE'!C27</f>
        <v/>
      </c>
      <c r="F27" s="48" t="str">
        <f>+'[10]4 MAPA CALOR INHERENTE'!D27</f>
        <v/>
      </c>
      <c r="G27" s="46" t="str">
        <f>+'[10]4 MAPA CALOR INHERENTE'!E27</f>
        <v/>
      </c>
      <c r="H27" s="49" t="str">
        <f>+'[10]5 VALORACIÓN DEL CONTROL'!S83</f>
        <v/>
      </c>
      <c r="I27" s="50" t="str">
        <f>+'[10]5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'[10]2 CONTEXTO E IDENTIFICACIÓN'!A28</f>
        <v>R20</v>
      </c>
      <c r="B28" s="46" t="str">
        <f>+'[10]2 CONTEXTO E IDENTIFICACIÓN'!F28</f>
        <v xml:space="preserve">  </v>
      </c>
      <c r="C28" s="47" t="str">
        <f>+'[10]3 PROBABIL E IMPACTO INHERENTE'!E28</f>
        <v/>
      </c>
      <c r="D28" s="47" t="str">
        <f>+'[10]3 PROBABIL E IMPACTO INHERENTE'!M28</f>
        <v/>
      </c>
      <c r="E28" s="48" t="str">
        <f>+'[10]4 MAPA CALOR INHERENTE'!C28</f>
        <v/>
      </c>
      <c r="F28" s="48" t="str">
        <f>+'[10]4 MAPA CALOR INHERENTE'!D28</f>
        <v/>
      </c>
      <c r="G28" s="46" t="str">
        <f>+'[10]4 MAPA CALOR INHERENTE'!E28</f>
        <v/>
      </c>
      <c r="H28" s="49" t="str">
        <f>+'[10]5 VALORACIÓN DEL CONTROL'!S87</f>
        <v/>
      </c>
      <c r="I28" s="50" t="str">
        <f>+'[10]5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195" priority="6" operator="equal">
      <formula>$AE$13</formula>
    </cfRule>
    <cfRule type="cellIs" dxfId="194" priority="7" operator="equal">
      <formula>$AE$12</formula>
    </cfRule>
    <cfRule type="cellIs" dxfId="193" priority="8" operator="equal">
      <formula>$AE$11</formula>
    </cfRule>
    <cfRule type="cellIs" dxfId="192" priority="9" operator="equal">
      <formula>$AE$10</formula>
    </cfRule>
    <cfRule type="cellIs" dxfId="191" priority="10" operator="equal">
      <formula>$AE$9</formula>
    </cfRule>
  </conditionalFormatting>
  <conditionalFormatting sqref="F9:F28">
    <cfRule type="cellIs" dxfId="190" priority="1" operator="equal">
      <formula>$AF$8</formula>
    </cfRule>
    <cfRule type="cellIs" dxfId="189" priority="2" operator="equal">
      <formula>$AG$8</formula>
    </cfRule>
    <cfRule type="cellIs" dxfId="188" priority="3" operator="equal">
      <formula>$AH$8</formula>
    </cfRule>
    <cfRule type="cellIs" dxfId="187" priority="4" operator="equal">
      <formula>$AI$8</formula>
    </cfRule>
    <cfRule type="cellIs" dxfId="186" priority="5" operator="equal">
      <formula>$AJ$8</formula>
    </cfRule>
  </conditionalFormatting>
  <conditionalFormatting sqref="G9:G28">
    <cfRule type="cellIs" dxfId="185" priority="11" operator="equal">
      <formula>$AF$16</formula>
    </cfRule>
    <cfRule type="cellIs" dxfId="184" priority="12" operator="equal">
      <formula>$AF$17</formula>
    </cfRule>
    <cfRule type="cellIs" dxfId="183" priority="13" operator="equal">
      <formula>$AF$18</formula>
    </cfRule>
    <cfRule type="cellIs" dxfId="182" priority="14" operator="equal">
      <formula>$AF$19</formula>
    </cfRule>
  </conditionalFormatting>
  <conditionalFormatting sqref="I9:J28">
    <cfRule type="cellIs" dxfId="181" priority="15" operator="equal">
      <formula>$AE$13</formula>
    </cfRule>
    <cfRule type="cellIs" dxfId="180" priority="16" operator="equal">
      <formula>$AE$12</formula>
    </cfRule>
    <cfRule type="cellIs" dxfId="179" priority="17" operator="equal">
      <formula>$AE$11</formula>
    </cfRule>
    <cfRule type="cellIs" dxfId="178" priority="18" operator="equal">
      <formula>$AE$10</formula>
    </cfRule>
    <cfRule type="cellIs" dxfId="177" priority="19" operator="equal">
      <formula>$AE$9</formula>
    </cfRule>
  </conditionalFormatting>
  <conditionalFormatting sqref="K9:K28">
    <cfRule type="cellIs" dxfId="176" priority="20" operator="equal">
      <formula>$AF$8</formula>
    </cfRule>
    <cfRule type="cellIs" dxfId="175" priority="21" operator="equal">
      <formula>$AG$8</formula>
    </cfRule>
    <cfRule type="cellIs" dxfId="174" priority="22" operator="equal">
      <formula>$AH$8</formula>
    </cfRule>
    <cfRule type="cellIs" dxfId="173" priority="23" operator="equal">
      <formula>$AI$8</formula>
    </cfRule>
    <cfRule type="cellIs" dxfId="172" priority="24" operator="equal">
      <formula>$AJ$8</formula>
    </cfRule>
  </conditionalFormatting>
  <conditionalFormatting sqref="L9:L28">
    <cfRule type="cellIs" dxfId="171" priority="25" operator="equal">
      <formula>$AF$16</formula>
    </cfRule>
    <cfRule type="cellIs" dxfId="170" priority="26" operator="equal">
      <formula>$AF$17</formula>
    </cfRule>
    <cfRule type="cellIs" dxfId="169" priority="27" operator="equal">
      <formula>$AF$18</formula>
    </cfRule>
    <cfRule type="cellIs" dxfId="168" priority="28" operator="equal">
      <formula>$AF$19</formula>
    </cfRule>
  </conditionalFormatting>
  <dataValidations count="4">
    <dataValidation type="list" allowBlank="1" showInputMessage="1" showErrorMessage="1" sqref="O9:O28" xr:uid="{F5D7D102-8DAE-410A-A2FB-B96FA9A05412}">
      <formula1>INDIRECT($N9)</formula1>
    </dataValidation>
    <dataValidation allowBlank="1" showInputMessage="1" showErrorMessage="1" prompt="Es la materialización del riesgo y las consecuencias de su aparición. Su escala es: 5 bajo impacto, 10 medio, 20 alto impacto._x000a_" sqref="JP8:JV8" xr:uid="{1613A608-AE88-4BAF-AF1E-5891ED4FD193}"/>
    <dataValidation allowBlank="1" showInputMessage="1" showErrorMessage="1" prompt="La probabilidad se encuentra determinada por una escala de 1 a 3, siendo 1 la menor probabilidad de ocurrencia del riesgo y 3 la mayor probabilidad de  ocurrencia." sqref="JO8" xr:uid="{ED87C03D-877E-472F-8220-AC74AB0CB136}"/>
    <dataValidation type="list" allowBlank="1" showInputMessage="1" showErrorMessage="1" sqref="JP9:JV16" xr:uid="{77E46224-9AAD-42BE-883A-752705D6F9AB}">
      <formula1>#REF!</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5149-4F7A-431E-A80A-CA49042FAE72}">
  <dimension ref="A1:AX35"/>
  <sheetViews>
    <sheetView workbookViewId="0">
      <selection activeCell="Q9" sqref="Q9"/>
    </sheetView>
  </sheetViews>
  <sheetFormatPr defaultColWidth="14.28515625" defaultRowHeight="12.7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1" style="82" customWidth="1"/>
    <col min="20" max="20" width="13.5703125" style="82" customWidth="1"/>
    <col min="21" max="21" width="33.28515625" style="38" customWidth="1"/>
    <col min="22"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+'[11]2 CONTEXTO E IDENTIFICACIÓN'!C1</f>
        <v>MAPA DE RIESGOS</v>
      </c>
      <c r="C1" s="1" t="str">
        <f>+'[11]2 CONTEXTO E IDENTIFICACIÓN'!D1</f>
        <v>CÓDIGO:</v>
      </c>
      <c r="D1" s="2">
        <f>+'[11]2 CONTEXTO E IDENTIFICACIÓN'!E1</f>
        <v>1</v>
      </c>
      <c r="E1" s="3"/>
      <c r="F1" s="4" t="str">
        <f>+'[11]2 CONTEXTO E IDENTIFICACIÓN'!$G$4</f>
        <v>Elaboración o Actualización:</v>
      </c>
      <c r="G1" s="5" t="str">
        <f>+IF('[11]2 CONTEXTO E IDENTIFICACIÓN'!$H$4="","",'[11]2 CONTEXTO E IDENTIFICACIÓN'!$H$4)</f>
        <v xml:space="preserve">Actualizacion </v>
      </c>
      <c r="H1" s="6"/>
      <c r="I1" s="6"/>
      <c r="U1" s="8"/>
      <c r="V1" s="8"/>
      <c r="AR1" s="9"/>
      <c r="AS1" s="9"/>
      <c r="AT1" s="9"/>
      <c r="AU1" s="9"/>
      <c r="AV1" s="9"/>
    </row>
    <row r="2" spans="1:50" s="7" customFormat="1" ht="38.25">
      <c r="A2" s="164"/>
      <c r="B2" s="161"/>
      <c r="C2" s="1" t="str">
        <f>+'[11]2 CONTEXTO E IDENTIFICACIÓN'!D2</f>
        <v>VERSIÓN:</v>
      </c>
      <c r="D2" s="2" t="str">
        <f>+'[11]2 CONTEXTO E IDENTIFICACIÓN'!E2</f>
        <v>01</v>
      </c>
      <c r="E2" s="3"/>
      <c r="F2" s="10" t="str">
        <f>+'[11]2 CONTEXTO E IDENTIFICACIÓN'!$E$5</f>
        <v>Vigencia del:</v>
      </c>
      <c r="G2" s="11" t="str">
        <f>+IF('[11]2 CONTEXTO E IDENTIFICACIÓN'!$F$5="","",'[11]2 CONTEXTO E IDENTIFICACIÓN'!$F$5)</f>
        <v>Primer cuatrimestre 2026</v>
      </c>
      <c r="H2" s="12" t="s">
        <v>0</v>
      </c>
      <c r="I2" s="13" t="str">
        <f>+IF('[11]2 CONTEXTO E IDENTIFICACIÓN'!$H$5="","",'[11]2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+IF('[11]2 CONTEXTO E IDENTIFICACIÓN'!$C$4="","",'[11]2 CONTEXTO E IDENTIFICACIÓN'!$C$4)</f>
        <v/>
      </c>
      <c r="C4" s="165"/>
      <c r="D4" s="165"/>
      <c r="E4" s="19"/>
      <c r="F4" s="19"/>
      <c r="G4" s="19"/>
      <c r="H4" s="19"/>
      <c r="I4" s="19"/>
      <c r="J4" s="19"/>
      <c r="K4" s="20"/>
      <c r="S4" s="8"/>
      <c r="T4" s="8"/>
      <c r="AR4" s="9"/>
      <c r="AS4" s="9"/>
      <c r="AT4" s="9"/>
      <c r="AU4" s="9"/>
      <c r="AV4" s="9"/>
    </row>
    <row r="5" spans="1:50" s="7" customFormat="1" ht="30">
      <c r="A5" s="18" t="s">
        <v>2</v>
      </c>
      <c r="B5" s="165" t="str">
        <f>+IF('[11]2 CONTEXTO E IDENTIFICACIÓN'!$E$4="","",'[11]2 CONTEXTO E IDENTIFICACIÓN'!$E$4)</f>
        <v>GESTION SALUD</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242.25">
      <c r="A9" s="45" t="str">
        <f>'[11]2 CONTEXTO E IDENTIFICACIÓN'!A9</f>
        <v>R1</v>
      </c>
      <c r="B9" s="46" t="str">
        <f>+'[11]2 CONTEXTO E IDENTIFICACIÓN'!F9</f>
        <v>Posibilidad de pérdida reputacional por filtración indebida de  información, comunicación, datos, registros y cualquier tipo de información documental física o electrónica a un tercero que afecte el desarrollo adecuado de la visita de  Verificación de Condiciones Mínimas de Habilitación. Debido a  presiones internas o externas, con el propósito de otorgar beneficios indebidos a terceros, comprometiendo la transparencia, objetividad y legalidad del proceso.</v>
      </c>
      <c r="C9" s="47">
        <f>+'[11]3 PROBABIL E IMPACTO INHERENTE'!E9</f>
        <v>0.6</v>
      </c>
      <c r="D9" s="47">
        <f>+'[11]3 PROBABIL E IMPACTO INHERENTE'!M9</f>
        <v>0.4</v>
      </c>
      <c r="E9" s="48" t="str">
        <f>+'[11]4 MAPA CALOR INHERENTE'!C9</f>
        <v>Media</v>
      </c>
      <c r="F9" s="48" t="str">
        <f>+'[11]4 MAPA CALOR INHERENTE'!D9</f>
        <v>Menor</v>
      </c>
      <c r="G9" s="46" t="str">
        <f>+'[11]4 MAPA CALOR INHERENTE'!E9</f>
        <v>Moderado</v>
      </c>
      <c r="H9" s="49">
        <f>+'[11]6 MAPA CALOR RESIDUAL'!C9</f>
        <v>0.36</v>
      </c>
      <c r="I9" s="50">
        <f>+'[11]6 MAPA CALOR RESIDUAL'!D9</f>
        <v>0.4</v>
      </c>
      <c r="J9" s="48" t="str">
        <f>+'[11]6 MAPA CALOR RESIDUAL'!E9</f>
        <v>Baja</v>
      </c>
      <c r="K9" s="48" t="str">
        <f>+'[11]6 MAPA CALOR RESIDUAL'!F9</f>
        <v>Menor</v>
      </c>
      <c r="L9" s="46" t="str">
        <f>+'[11]6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191</v>
      </c>
      <c r="R9" s="51" t="s">
        <v>192</v>
      </c>
      <c r="S9" s="64" t="s">
        <v>193</v>
      </c>
      <c r="T9" s="64" t="s">
        <v>194</v>
      </c>
      <c r="U9" s="64" t="s">
        <v>195</v>
      </c>
      <c r="V9" s="51"/>
      <c r="W9" s="64"/>
      <c r="X9" s="51"/>
      <c r="Y9" s="51"/>
      <c r="Z9" s="51" t="s">
        <v>70</v>
      </c>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204">
      <c r="A10" s="45" t="str">
        <f>'[11]2 CONTEXTO E IDENTIFICACIÓN'!A10</f>
        <v>R2</v>
      </c>
      <c r="B10" s="46" t="str">
        <f>+'[11]2 CONTEXTO E IDENTIFICACIÓN'!F10</f>
        <v>Posibilidad de pérdida reputacional por posible manipulación de los resultados derivados de las visitas de Inspección, Vigilancia y Control (IVC) debido a  presiones internas o externas, ofrecimiento de dádivas o beneficios indebidos, con el propósito de favorecer intereses particulares de terceros, comprometiendo la integridad, objetividad y legalidad del proceso evaluativo</v>
      </c>
      <c r="C10" s="47">
        <f>+'[11]3 PROBABIL E IMPACTO INHERENTE'!E10</f>
        <v>0.6</v>
      </c>
      <c r="D10" s="47">
        <f>+'[11]3 PROBABIL E IMPACTO INHERENTE'!M10</f>
        <v>0.4</v>
      </c>
      <c r="E10" s="48" t="str">
        <f>+'[11]4 MAPA CALOR INHERENTE'!C10</f>
        <v>Media</v>
      </c>
      <c r="F10" s="48" t="str">
        <f>+'[11]4 MAPA CALOR INHERENTE'!D10</f>
        <v>Menor</v>
      </c>
      <c r="G10" s="46" t="str">
        <f>+'[11]4 MAPA CALOR INHERENTE'!E10</f>
        <v>Moderado</v>
      </c>
      <c r="H10" s="49">
        <f>+'[11]5 VALORACIÓN DEL CONTROL'!S15</f>
        <v>0.216</v>
      </c>
      <c r="I10" s="50">
        <f>+'[11]5 VALORACIÓN DEL CONTROL'!T15</f>
        <v>0.4</v>
      </c>
      <c r="J10" s="48" t="str">
        <f t="shared" ref="J10:J28" si="3">+IF(H10=0,"",IF(H10&lt;=$AD$13,$AE$13,IF(H10&lt;=$AD$12,$AE$12,IF(H10&lt;=$AD$11,$AE$11,IF(H10&lt;=$AD$10,$AE$10,IF(H10&lt;=$AD$9,$AE$9,""))))))</f>
        <v>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51" t="s">
        <v>196</v>
      </c>
      <c r="R10" s="51" t="s">
        <v>192</v>
      </c>
      <c r="S10" s="64" t="s">
        <v>193</v>
      </c>
      <c r="T10" s="64" t="s">
        <v>194</v>
      </c>
      <c r="U10" s="64" t="s">
        <v>195</v>
      </c>
      <c r="V10" s="51"/>
      <c r="W10" s="64"/>
      <c r="X10" s="51"/>
      <c r="Y10" s="51"/>
      <c r="Z10" s="51" t="s">
        <v>70</v>
      </c>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242.25">
      <c r="A11" s="45" t="str">
        <f>'[11]2 CONTEXTO E IDENTIFICACIÓN'!A11</f>
        <v>R3</v>
      </c>
      <c r="B11" s="46" t="str">
        <f>+'[11]2 CONTEXTO E IDENTIFICACIÓN'!F11</f>
        <v>Posibilidad de pérdida reputacional por  modificar, alterar o distorsionar la estructura, contenido o decisiones contenidas en los actos administrativos emitidos en el marco del Proceso Administrativo Sancionatorio adelantado por la Secretaría de Salud Departamental,  debido a coerción, presión indebida o influencia externa/interna con el fin de favorecer intereses particulares, comprometiendo la legalidad, imparcialidad y transparencia del procedimiento.</v>
      </c>
      <c r="C11" s="47">
        <f>+'[11]3 PROBABIL E IMPACTO INHERENTE'!E11</f>
        <v>0.6</v>
      </c>
      <c r="D11" s="47">
        <f>+'[11]3 PROBABIL E IMPACTO INHERENTE'!M11</f>
        <v>0.4</v>
      </c>
      <c r="E11" s="48" t="str">
        <f>+'[11]4 MAPA CALOR INHERENTE'!C11</f>
        <v>Media</v>
      </c>
      <c r="F11" s="48" t="str">
        <f>+'[11]4 MAPA CALOR INHERENTE'!D11</f>
        <v>Menor</v>
      </c>
      <c r="G11" s="46" t="str">
        <f>+'[11]4 MAPA CALOR INHERENTE'!E11</f>
        <v>Moderado</v>
      </c>
      <c r="H11" s="49">
        <f>+'[11]5 VALORACIÓN DEL CONTROL'!S19</f>
        <v>0.216</v>
      </c>
      <c r="I11" s="50">
        <f>+'[11]5 VALORACIÓN DEL CONTROL'!T19</f>
        <v>0.4</v>
      </c>
      <c r="J11" s="48" t="str">
        <f t="shared" si="3"/>
        <v>Baja</v>
      </c>
      <c r="K11" s="48" t="str">
        <f t="shared" si="4"/>
        <v>Menor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46" t="str">
        <f t="shared" si="0"/>
        <v>Requiere Plan de Acción</v>
      </c>
      <c r="N11" s="46" t="str">
        <f t="shared" si="1"/>
        <v>Reducir_mitigar_Transferir_Evitar</v>
      </c>
      <c r="O11" s="51" t="s">
        <v>36</v>
      </c>
      <c r="P11" s="46" t="str">
        <f t="shared" si="2"/>
        <v>Reducir_Mitigar</v>
      </c>
      <c r="Q11" s="51" t="s">
        <v>197</v>
      </c>
      <c r="R11" s="51" t="s">
        <v>198</v>
      </c>
      <c r="S11" s="64" t="s">
        <v>193</v>
      </c>
      <c r="T11" s="64" t="s">
        <v>194</v>
      </c>
      <c r="U11" s="64" t="s">
        <v>195</v>
      </c>
      <c r="V11" s="51"/>
      <c r="W11" s="64"/>
      <c r="X11" s="51"/>
      <c r="Y11" s="51"/>
      <c r="Z11" s="51" t="s">
        <v>70</v>
      </c>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178.5">
      <c r="A12" s="45" t="str">
        <f>'[11]2 CONTEXTO E IDENTIFICACIÓN'!A12</f>
        <v>R4</v>
      </c>
      <c r="B12" s="46" t="str">
        <f>+'[11]2 CONTEXTO E IDENTIFICACIÓN'!F12</f>
        <v>Posibilidad  de efecto dañoso sobre el interes patrimonial por posible manipulación de los resultados de los procesos administrativos sancionatorios  Debido a  presiones internas o externas, con el propósito de otorgar beneficios indebidos a terceros, comprometiendo la transparencia, objetividad y legalidad del proceso</v>
      </c>
      <c r="C12" s="47">
        <f>+'[11]3 PROBABIL E IMPACTO INHERENTE'!E12</f>
        <v>0.6</v>
      </c>
      <c r="D12" s="47">
        <f>+'[11]3 PROBABIL E IMPACTO INHERENTE'!M12</f>
        <v>0.4</v>
      </c>
      <c r="E12" s="48" t="str">
        <f>+'[11]4 MAPA CALOR INHERENTE'!C12</f>
        <v>Media</v>
      </c>
      <c r="F12" s="48" t="str">
        <f>+'[11]4 MAPA CALOR INHERENTE'!D12</f>
        <v>Menor</v>
      </c>
      <c r="G12" s="46" t="str">
        <f>+'[11]4 MAPA CALOR INHERENTE'!E12</f>
        <v>Moderado</v>
      </c>
      <c r="H12" s="49">
        <f>+'[11]5 VALORACIÓN DEL CONTROL'!S23</f>
        <v>0.36</v>
      </c>
      <c r="I12" s="50">
        <f>+'[11]5 VALORACIÓN DEL CONTROL'!T23</f>
        <v>0.4</v>
      </c>
      <c r="J12" s="48" t="str">
        <f t="shared" si="3"/>
        <v>Baja</v>
      </c>
      <c r="K12" s="48" t="str">
        <f t="shared" si="4"/>
        <v>Menor</v>
      </c>
      <c r="L12" s="46" t="str">
        <f t="shared" si="5"/>
        <v>Moderado</v>
      </c>
      <c r="M12" s="46" t="str">
        <f t="shared" si="0"/>
        <v>Requiere Plan de Acción</v>
      </c>
      <c r="N12" s="46" t="str">
        <f t="shared" si="1"/>
        <v>Reducir_mitigar_Transferir_Evitar</v>
      </c>
      <c r="O12" s="51" t="s">
        <v>36</v>
      </c>
      <c r="P12" s="46" t="str">
        <f t="shared" si="2"/>
        <v>Reducir_Mitigar</v>
      </c>
      <c r="Q12" s="51" t="s">
        <v>199</v>
      </c>
      <c r="R12" s="51" t="s">
        <v>198</v>
      </c>
      <c r="S12" s="64" t="s">
        <v>193</v>
      </c>
      <c r="T12" s="64" t="s">
        <v>194</v>
      </c>
      <c r="U12" s="64" t="s">
        <v>195</v>
      </c>
      <c r="V12" s="51"/>
      <c r="W12" s="64"/>
      <c r="X12" s="51"/>
      <c r="Y12" s="51"/>
      <c r="Z12" s="51" t="s">
        <v>70</v>
      </c>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204.75" thickBot="1">
      <c r="A13" s="45" t="str">
        <f>'[11]2 CONTEXTO E IDENTIFICACIÓN'!A13</f>
        <v>R5</v>
      </c>
      <c r="B13" s="46" t="str">
        <f>+'[11]2 CONTEXTO E IDENTIFICACIÓN'!F13</f>
        <v>Posibilidad de pérdida económica y reputacional por auditar la facturación por prestación de servicios de IPS sin tener en cuenta tiempos de radicación, número de radicación y normatividad vigente  a causa de recibir o solicitar dádivas o beneficio a nombre propio o de tercero por falta de adherencia al Codigo de etica y buen gobierno y manejo de conflicto de intereses de la Gobernación de Bolivar.</v>
      </c>
      <c r="C13" s="47">
        <f>+'[11]3 PROBABIL E IMPACTO INHERENTE'!E13</f>
        <v>0.8</v>
      </c>
      <c r="D13" s="47">
        <f>+'[11]3 PROBABIL E IMPACTO INHERENTE'!M13</f>
        <v>0.8</v>
      </c>
      <c r="E13" s="48" t="str">
        <f>+'[11]4 MAPA CALOR INHERENTE'!C13</f>
        <v>Alta</v>
      </c>
      <c r="F13" s="48" t="str">
        <f>+'[11]4 MAPA CALOR INHERENTE'!D13</f>
        <v>Mayor</v>
      </c>
      <c r="G13" s="46" t="str">
        <f>+'[11]4 MAPA CALOR INHERENTE'!E13</f>
        <v>Alto</v>
      </c>
      <c r="H13" s="49">
        <f>+'[11]5 VALORACIÓN DEL CONTROL'!S27</f>
        <v>0.17279999999999998</v>
      </c>
      <c r="I13" s="50">
        <f>+'[11]5 VALORACIÓN DEL CONTROL'!T27</f>
        <v>0.8</v>
      </c>
      <c r="J13" s="48" t="str">
        <f t="shared" si="3"/>
        <v>Muy Baja</v>
      </c>
      <c r="K13" s="48" t="str">
        <f t="shared" si="4"/>
        <v>Mayor</v>
      </c>
      <c r="L13" s="46" t="str">
        <f t="shared" si="5"/>
        <v>Alto</v>
      </c>
      <c r="M13" s="46" t="str">
        <f t="shared" si="0"/>
        <v>Requiere Plan de Acción</v>
      </c>
      <c r="N13" s="46" t="str">
        <f t="shared" si="1"/>
        <v>Reducir_mitigar_Transferir_Evitar</v>
      </c>
      <c r="O13" s="51" t="s">
        <v>36</v>
      </c>
      <c r="P13" s="46" t="str">
        <f t="shared" si="2"/>
        <v>Reducir_Mitigar</v>
      </c>
      <c r="Q13" s="51" t="s">
        <v>200</v>
      </c>
      <c r="R13" s="121" t="s">
        <v>201</v>
      </c>
      <c r="S13" s="64" t="s">
        <v>193</v>
      </c>
      <c r="T13" s="64" t="s">
        <v>194</v>
      </c>
      <c r="U13" s="64" t="s">
        <v>195</v>
      </c>
      <c r="V13" s="64"/>
      <c r="W13" s="64"/>
      <c r="X13" s="51"/>
      <c r="Y13" s="51"/>
      <c r="Z13" s="51" t="s">
        <v>70</v>
      </c>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153">
      <c r="A14" s="45" t="str">
        <f>'[11]2 CONTEXTO E IDENTIFICACIÓN'!A14</f>
        <v>R6</v>
      </c>
      <c r="B14" s="46" t="str">
        <f>+'[11]2 CONTEXTO E IDENTIFICACIÓN'!F14</f>
        <v>Posibilidad de pérdida reputacional por gestionar convenios monopolicos de subsidio a la oferta a causa de recibir o solicitar dádivas o beneficio a nombre propio o de terceros por falta de adherencia al Codigo de etica y buen gobierno y manejo de conflicto de intereses de la Gobernación de Bolivar.</v>
      </c>
      <c r="C14" s="47">
        <f>+'[11]3 PROBABIL E IMPACTO INHERENTE'!E14</f>
        <v>0.6</v>
      </c>
      <c r="D14" s="47">
        <f>+'[11]3 PROBABIL E IMPACTO INHERENTE'!M14</f>
        <v>0.8</v>
      </c>
      <c r="E14" s="48" t="str">
        <f>+'[11]4 MAPA CALOR INHERENTE'!C14</f>
        <v>Media</v>
      </c>
      <c r="F14" s="48" t="str">
        <f>+'[11]4 MAPA CALOR INHERENTE'!D14</f>
        <v>Mayor</v>
      </c>
      <c r="G14" s="46" t="str">
        <f>+'[11]4 MAPA CALOR INHERENTE'!E14</f>
        <v>Alto</v>
      </c>
      <c r="H14" s="49">
        <f>+'[11]5 VALORACIÓN DEL CONTROL'!S31</f>
        <v>0.216</v>
      </c>
      <c r="I14" s="50">
        <f>+'[11]5 VALORACIÓN DEL CONTROL'!T31</f>
        <v>0.8</v>
      </c>
      <c r="J14" s="48" t="str">
        <f t="shared" si="3"/>
        <v>Baja</v>
      </c>
      <c r="K14" s="48" t="str">
        <f t="shared" si="4"/>
        <v>Mayor</v>
      </c>
      <c r="L14" s="46" t="str">
        <f t="shared" si="5"/>
        <v>Alto</v>
      </c>
      <c r="M14" s="46" t="str">
        <f t="shared" si="0"/>
        <v>Requiere Plan de Acción</v>
      </c>
      <c r="N14" s="46" t="str">
        <f t="shared" si="1"/>
        <v>Reducir_mitigar_Transferir_Evitar</v>
      </c>
      <c r="O14" s="51" t="s">
        <v>36</v>
      </c>
      <c r="P14" s="46" t="str">
        <f t="shared" si="2"/>
        <v>Reducir_Mitigar</v>
      </c>
      <c r="Q14" s="51" t="s">
        <v>202</v>
      </c>
      <c r="R14" s="121" t="s">
        <v>201</v>
      </c>
      <c r="S14" s="64" t="s">
        <v>193</v>
      </c>
      <c r="T14" s="64" t="s">
        <v>194</v>
      </c>
      <c r="U14" s="64" t="s">
        <v>195</v>
      </c>
      <c r="V14" s="64"/>
      <c r="W14" s="64"/>
      <c r="X14" s="51"/>
      <c r="Y14" s="51"/>
      <c r="Z14" s="51" t="s">
        <v>70</v>
      </c>
      <c r="AA14" s="54"/>
      <c r="AB14" s="54"/>
      <c r="AM14" s="37"/>
      <c r="AN14" s="37"/>
      <c r="AO14" s="44"/>
      <c r="AP14" s="60"/>
      <c r="AQ14" s="61"/>
      <c r="AR14" s="58"/>
      <c r="AS14" s="58"/>
      <c r="AT14" s="58"/>
      <c r="AU14" s="58"/>
      <c r="AV14" s="58"/>
      <c r="AW14" s="44"/>
      <c r="AX14" s="44"/>
    </row>
    <row r="15" spans="1:50" ht="216.75">
      <c r="A15" s="45" t="str">
        <f>'[11]2 CONTEXTO E IDENTIFICACIÓN'!A15</f>
        <v>R7</v>
      </c>
      <c r="B15" s="46" t="str">
        <f>+'[11]2 CONTEXTO E IDENTIFICACIÓN'!F15</f>
        <v>Posibilidad de pérdida económica y reputacional por expedir certificados de tiempos laborados o de actos administrativos adulterados para beneficiar a un tercero a causa de aceptar, recibir o solicitar dádivas, donaciones en dinero o en especie o beneficios a nombre propio o de terceros por falta de adherencia al "Código de Ética Buen Gobierno y Manejo de Conflicto de Intereses" de la Gobernación de Bolivar.</v>
      </c>
      <c r="C15" s="47">
        <f>+'[11]3 PROBABIL E IMPACTO INHERENTE'!E15</f>
        <v>0.6</v>
      </c>
      <c r="D15" s="47">
        <f>+'[11]3 PROBABIL E IMPACTO INHERENTE'!M15</f>
        <v>0.8</v>
      </c>
      <c r="E15" s="48" t="str">
        <f>+'[11]4 MAPA CALOR INHERENTE'!C15</f>
        <v>Media</v>
      </c>
      <c r="F15" s="48" t="str">
        <f>+'[11]4 MAPA CALOR INHERENTE'!D15</f>
        <v>Mayor</v>
      </c>
      <c r="G15" s="46" t="str">
        <f>+'[11]4 MAPA CALOR INHERENTE'!E15</f>
        <v>Alto</v>
      </c>
      <c r="H15" s="49">
        <f>+'[11]5 VALORACIÓN DEL CONTROL'!S35</f>
        <v>0.12959999999999999</v>
      </c>
      <c r="I15" s="50">
        <f>+'[11]5 VALORACIÓN DEL CONTROL'!T35</f>
        <v>0.8</v>
      </c>
      <c r="J15" s="48" t="str">
        <f t="shared" si="3"/>
        <v>Muy Baja</v>
      </c>
      <c r="K15" s="48" t="str">
        <f t="shared" si="4"/>
        <v>Mayor</v>
      </c>
      <c r="L15" s="46" t="str">
        <f t="shared" si="5"/>
        <v>Alto</v>
      </c>
      <c r="M15" s="46" t="str">
        <f t="shared" si="0"/>
        <v>Requiere Plan de Acción</v>
      </c>
      <c r="N15" s="46" t="str">
        <f t="shared" si="1"/>
        <v>Reducir_mitigar_Transferir_Evitar</v>
      </c>
      <c r="O15" s="51" t="s">
        <v>36</v>
      </c>
      <c r="P15" s="46" t="str">
        <f t="shared" si="2"/>
        <v>Reducir_Mitigar</v>
      </c>
      <c r="Q15" s="51" t="s">
        <v>203</v>
      </c>
      <c r="R15" s="51" t="s">
        <v>204</v>
      </c>
      <c r="S15" s="64" t="s">
        <v>193</v>
      </c>
      <c r="T15" s="64" t="s">
        <v>194</v>
      </c>
      <c r="U15" s="64" t="s">
        <v>195</v>
      </c>
      <c r="V15" s="64"/>
      <c r="W15" s="64"/>
      <c r="X15" s="51"/>
      <c r="Y15" s="51"/>
      <c r="Z15" s="51" t="s">
        <v>70</v>
      </c>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75" thickBot="1">
      <c r="A16" s="45" t="str">
        <f>'[11]2 CONTEXTO E IDENTIFICACIÓN'!A16</f>
        <v>R8</v>
      </c>
      <c r="B16" s="46" t="str">
        <f>+'[11]2 CONTEXTO E IDENTIFICACIÓN'!F16</f>
        <v>Posibilidad de pérdida económica y reputacional por realizar liquidaciones de sueldos, vacaciones, retroactividad o prestaciones sociales incluyendo factores salariales que no correspondan al funcionario o exfuncionario  a causa de recibir presiones internas o externas, aceptar, recibir o solicitar dádivas, donaciones en dinero o en especie o beneficios a nombre propio o de terceros por falta de adherencia al "Código de Ética Buen Gobierno y Manejo de Conflicto de Intereses" de la Gobernación de Bolivar.</v>
      </c>
      <c r="C16" s="47">
        <f>+'[11]3 PROBABIL E IMPACTO INHERENTE'!E16</f>
        <v>0.6</v>
      </c>
      <c r="D16" s="47">
        <f>+'[11]3 PROBABIL E IMPACTO INHERENTE'!M16</f>
        <v>0.8</v>
      </c>
      <c r="E16" s="48" t="str">
        <f>+'[11]4 MAPA CALOR INHERENTE'!C16</f>
        <v>Media</v>
      </c>
      <c r="F16" s="48" t="str">
        <f>+'[11]4 MAPA CALOR INHERENTE'!D16</f>
        <v>Mayor</v>
      </c>
      <c r="G16" s="46" t="str">
        <f>+'[11]4 MAPA CALOR INHERENTE'!E16</f>
        <v>Alto</v>
      </c>
      <c r="H16" s="49">
        <f>+'[11]5 VALORACIÓN DEL CONTROL'!S39</f>
        <v>0.12959999999999999</v>
      </c>
      <c r="I16" s="50">
        <f>+'[11]5 VALORACIÓN DEL CONTROL'!T39</f>
        <v>0.8</v>
      </c>
      <c r="J16" s="48" t="str">
        <f t="shared" si="3"/>
        <v>Muy Baja</v>
      </c>
      <c r="K16" s="48" t="str">
        <f t="shared" si="4"/>
        <v>Mayor</v>
      </c>
      <c r="L16" s="46" t="str">
        <f t="shared" si="5"/>
        <v>Alto</v>
      </c>
      <c r="M16" s="46" t="str">
        <f t="shared" si="0"/>
        <v>Requiere Plan de Acción</v>
      </c>
      <c r="N16" s="46" t="str">
        <f t="shared" si="1"/>
        <v>Reducir_mitigar_Transferir_Evitar</v>
      </c>
      <c r="O16" s="51" t="s">
        <v>36</v>
      </c>
      <c r="P16" s="46" t="str">
        <f t="shared" si="2"/>
        <v>Reducir_Mitigar</v>
      </c>
      <c r="Q16" s="51" t="s">
        <v>203</v>
      </c>
      <c r="R16" s="51" t="s">
        <v>204</v>
      </c>
      <c r="S16" s="64" t="s">
        <v>193</v>
      </c>
      <c r="T16" s="64" t="s">
        <v>194</v>
      </c>
      <c r="U16" s="64" t="s">
        <v>195</v>
      </c>
      <c r="V16" s="64"/>
      <c r="W16" s="64"/>
      <c r="X16" s="51"/>
      <c r="Y16" s="51"/>
      <c r="Z16" s="51" t="s">
        <v>70</v>
      </c>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29.5">
      <c r="A17" s="45" t="str">
        <f>'[11]2 CONTEXTO E IDENTIFICACIÓN'!A17</f>
        <v>R9</v>
      </c>
      <c r="B17" s="46" t="str">
        <f>+'[11]2 CONTEXTO E IDENTIFICACIÓN'!F17</f>
        <v>Posibilidad de pérdida reputacional por agilizar o demorar  el proceso administrativo de pagos a favor de instituciones prestadoras de servicios de salud sobre facturas con auditorías a causa de aceptar, recibir o solicitar dádivas, donaciones en dinero o en especie o beneficios a nombre propio o de terceros por falta de adherencia al "Código de Ética Buen Gobierno y Manejo de Conflicto de Intereses" de la Gobernación de Bolivar.</v>
      </c>
      <c r="C17" s="47">
        <f>+'[11]3 PROBABIL E IMPACTO INHERENTE'!E17</f>
        <v>0.8</v>
      </c>
      <c r="D17" s="47">
        <f>+'[11]3 PROBABIL E IMPACTO INHERENTE'!M17</f>
        <v>0.8</v>
      </c>
      <c r="E17" s="48" t="str">
        <f>+'[11]4 MAPA CALOR INHERENTE'!C17</f>
        <v>Alta</v>
      </c>
      <c r="F17" s="48" t="str">
        <f>+'[11]4 MAPA CALOR INHERENTE'!D17</f>
        <v>Mayor</v>
      </c>
      <c r="G17" s="46" t="str">
        <f>+'[11]4 MAPA CALOR INHERENTE'!E17</f>
        <v>Alto</v>
      </c>
      <c r="H17" s="49">
        <f>+'[11]5 VALORACIÓN DEL CONTROL'!S43</f>
        <v>0.17279999999999998</v>
      </c>
      <c r="I17" s="50">
        <f>+'[11]5 VALORACIÓN DEL CONTROL'!T43</f>
        <v>0.8</v>
      </c>
      <c r="J17" s="48" t="str">
        <f t="shared" si="3"/>
        <v>Muy Baja</v>
      </c>
      <c r="K17" s="48" t="str">
        <f t="shared" si="4"/>
        <v>Mayor</v>
      </c>
      <c r="L17" s="46" t="str">
        <f t="shared" si="5"/>
        <v>Alto</v>
      </c>
      <c r="M17" s="46" t="str">
        <f t="shared" si="0"/>
        <v>Requiere Plan de Acción</v>
      </c>
      <c r="N17" s="46" t="str">
        <f t="shared" si="1"/>
        <v>Reducir_mitigar_Transferir_Evitar</v>
      </c>
      <c r="O17" s="51" t="s">
        <v>59</v>
      </c>
      <c r="P17" s="46" t="str">
        <f t="shared" si="2"/>
        <v>Redicir_Transferir</v>
      </c>
      <c r="Q17" s="51" t="s">
        <v>203</v>
      </c>
      <c r="R17" s="122" t="s">
        <v>205</v>
      </c>
      <c r="S17" s="64" t="s">
        <v>193</v>
      </c>
      <c r="T17" s="64" t="s">
        <v>194</v>
      </c>
      <c r="U17" s="64" t="s">
        <v>195</v>
      </c>
      <c r="V17" s="64"/>
      <c r="W17" s="64"/>
      <c r="X17" s="51"/>
      <c r="Y17" s="51"/>
      <c r="Z17" s="51" t="s">
        <v>70</v>
      </c>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191.25">
      <c r="A18" s="45" t="str">
        <f>'[11]2 CONTEXTO E IDENTIFICACIÓN'!A18</f>
        <v>R10</v>
      </c>
      <c r="B18" s="46" t="str">
        <f>+'[11]2 CONTEXTO E IDENTIFICACIÓN'!F18</f>
        <v>Posibilidad de pérdida reputacional Por omitir los lineamientos o requisitos en la ejecución  del Plan de Intervenciones Colectivas - PIC, realizados por la Secretaría de Salud Departamental de Bolívar  a causa de  recibir o aceptar presiones internas o externas, por falta de adherencia al código de ética y buen gobierno y manejo de conflictos de intereses de la entidad.</v>
      </c>
      <c r="C18" s="47">
        <f>+'[11]3 PROBABIL E IMPACTO INHERENTE'!E18</f>
        <v>0.6</v>
      </c>
      <c r="D18" s="47">
        <f>+'[11]3 PROBABIL E IMPACTO INHERENTE'!M18</f>
        <v>0.8</v>
      </c>
      <c r="E18" s="48" t="str">
        <f>+'[11]4 MAPA CALOR INHERENTE'!C18</f>
        <v>Media</v>
      </c>
      <c r="F18" s="48" t="str">
        <f>+'[11]4 MAPA CALOR INHERENTE'!D18</f>
        <v>Mayor</v>
      </c>
      <c r="G18" s="46" t="str">
        <f>+'[11]4 MAPA CALOR INHERENTE'!E18</f>
        <v>Alto</v>
      </c>
      <c r="H18" s="49">
        <f>+'[11]5 VALORACIÓN DEL CONTROL'!S47</f>
        <v>0.1512</v>
      </c>
      <c r="I18" s="50">
        <f>+'[11]5 VALORACIÓN DEL CONTROL'!T47</f>
        <v>0.8</v>
      </c>
      <c r="J18" s="48" t="str">
        <f t="shared" si="3"/>
        <v>Muy Baja</v>
      </c>
      <c r="K18" s="48" t="str">
        <f t="shared" si="4"/>
        <v>Mayor</v>
      </c>
      <c r="L18" s="46" t="str">
        <f t="shared" si="5"/>
        <v>Alto</v>
      </c>
      <c r="M18" s="46" t="str">
        <f t="shared" si="0"/>
        <v>Requiere Plan de Acción</v>
      </c>
      <c r="N18" s="46" t="str">
        <f t="shared" si="1"/>
        <v>Reducir_mitigar_Transferir_Evitar</v>
      </c>
      <c r="O18" s="51" t="s">
        <v>36</v>
      </c>
      <c r="P18" s="46" t="str">
        <f t="shared" si="2"/>
        <v>Reducir_Mitigar</v>
      </c>
      <c r="Q18" s="51" t="s">
        <v>206</v>
      </c>
      <c r="R18" s="51" t="s">
        <v>207</v>
      </c>
      <c r="S18" s="64" t="s">
        <v>193</v>
      </c>
      <c r="T18" s="64" t="s">
        <v>194</v>
      </c>
      <c r="U18" s="64" t="s">
        <v>195</v>
      </c>
      <c r="V18" s="64"/>
      <c r="W18" s="64"/>
      <c r="X18" s="51"/>
      <c r="Y18" s="51"/>
      <c r="Z18" s="51" t="s">
        <v>70</v>
      </c>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04">
      <c r="A19" s="45" t="str">
        <f>'[11]2 CONTEXTO E IDENTIFICACIÓN'!A19</f>
        <v>R11</v>
      </c>
      <c r="B19" s="46" t="str">
        <f>+'[11]2 CONTEXTO E IDENTIFICACIÓN'!F19</f>
        <v>Posibilidad de pérdida reputacional por emitir conceptos sanitarios de certificación sin el cumplimiento técnico legal requerido, o para agilizar la expedición de dicho certificado por recibir o aceptar presiones internas o externas, dádivas, favores o beneficios debido a la falta de adherencia al Codigo de etica y buen gobierno y manejo de conflicto de interes la Gobernación de Bolivar</v>
      </c>
      <c r="C19" s="47">
        <f>+'[11]3 PROBABIL E IMPACTO INHERENTE'!E19</f>
        <v>0.8</v>
      </c>
      <c r="D19" s="47">
        <f>+'[11]3 PROBABIL E IMPACTO INHERENTE'!M19</f>
        <v>0.8</v>
      </c>
      <c r="E19" s="48" t="str">
        <f>+'[11]4 MAPA CALOR INHERENTE'!C19</f>
        <v>Alta</v>
      </c>
      <c r="F19" s="48" t="str">
        <f>+'[11]4 MAPA CALOR INHERENTE'!D19</f>
        <v>Mayor</v>
      </c>
      <c r="G19" s="46" t="str">
        <f>+'[11]4 MAPA CALOR INHERENTE'!E19</f>
        <v>Alto</v>
      </c>
      <c r="H19" s="49">
        <f>+'[11]5 VALORACIÓN DEL CONTROL'!S51</f>
        <v>0.17279999999999998</v>
      </c>
      <c r="I19" s="50">
        <f>+'[11]5 VALORACIÓN DEL CONTROL'!T51</f>
        <v>0.8</v>
      </c>
      <c r="J19" s="48" t="str">
        <f t="shared" si="3"/>
        <v>Muy Baja</v>
      </c>
      <c r="K19" s="48" t="str">
        <f t="shared" si="4"/>
        <v>Mayor</v>
      </c>
      <c r="L19" s="46" t="str">
        <f t="shared" si="5"/>
        <v>Alto</v>
      </c>
      <c r="M19" s="46" t="str">
        <f t="shared" si="0"/>
        <v>Requiere Plan de Acción</v>
      </c>
      <c r="N19" s="46" t="str">
        <f t="shared" si="1"/>
        <v>Reducir_mitigar_Transferir_Evitar</v>
      </c>
      <c r="O19" s="51" t="s">
        <v>36</v>
      </c>
      <c r="P19" s="46" t="str">
        <f t="shared" si="2"/>
        <v>Reducir_Mitigar</v>
      </c>
      <c r="Q19" s="51" t="s">
        <v>208</v>
      </c>
      <c r="R19" s="51" t="s">
        <v>207</v>
      </c>
      <c r="S19" s="64" t="s">
        <v>193</v>
      </c>
      <c r="T19" s="64" t="s">
        <v>194</v>
      </c>
      <c r="U19" s="64" t="s">
        <v>195</v>
      </c>
      <c r="V19" s="64"/>
      <c r="W19" s="64"/>
      <c r="X19" s="51"/>
      <c r="Y19" s="51"/>
      <c r="Z19" s="51" t="s">
        <v>70</v>
      </c>
      <c r="AA19" s="54"/>
      <c r="AB19" s="54"/>
      <c r="AE19" s="74"/>
      <c r="AF19" s="63" t="s">
        <v>54</v>
      </c>
      <c r="AG19" s="41" t="s">
        <v>60</v>
      </c>
      <c r="AH19" s="41" t="s">
        <v>61</v>
      </c>
      <c r="AM19" s="74"/>
      <c r="AN19" s="74"/>
      <c r="AO19" s="44"/>
      <c r="AP19" s="44"/>
      <c r="AQ19" s="44"/>
      <c r="AR19" s="58"/>
      <c r="AS19" s="58"/>
      <c r="AT19" s="58"/>
      <c r="AU19" s="58"/>
      <c r="AV19" s="58"/>
      <c r="AW19" s="44"/>
      <c r="AX19" s="44"/>
    </row>
    <row r="20" spans="1:50" ht="216.75">
      <c r="A20" s="45" t="str">
        <f>'[11]2 CONTEXTO E IDENTIFICACIÓN'!A20</f>
        <v>R12</v>
      </c>
      <c r="B20" s="46" t="str">
        <f>+'[11]2 CONTEXTO E IDENTIFICACIÓN'!F20</f>
        <v xml:space="preserve">Posibilidad de pérdida reputacional por expedición de resoluciones de licencias de seguridad y salud en el trabajo sin el cumplimiento técnico legal requerido, o para agilizar la expedición de dicho certificado a causa de recibir o aceptar presiones internas o externas, dádivas, favores o beneficios debido a la falta de adherencia al Codigo de etica y buen gobierno y manejo de conflicto de interes la Gobernación de Bolivar </v>
      </c>
      <c r="C20" s="47">
        <f>+'[11]3 PROBABIL E IMPACTO INHERENTE'!E20</f>
        <v>0.8</v>
      </c>
      <c r="D20" s="47">
        <f>+'[11]3 PROBABIL E IMPACTO INHERENTE'!M20</f>
        <v>0.8</v>
      </c>
      <c r="E20" s="48" t="str">
        <f>+'[11]4 MAPA CALOR INHERENTE'!C20</f>
        <v>Alta</v>
      </c>
      <c r="F20" s="48" t="str">
        <f>+'[11]4 MAPA CALOR INHERENTE'!D20</f>
        <v>Mayor</v>
      </c>
      <c r="G20" s="46" t="str">
        <f>+'[11]4 MAPA CALOR INHERENTE'!E20</f>
        <v>Alto</v>
      </c>
      <c r="H20" s="49">
        <f>+'[11]5 VALORACIÓN DEL CONTROL'!S55</f>
        <v>0.12095999999999998</v>
      </c>
      <c r="I20" s="50">
        <f>+'[11]5 VALORACIÓN DEL CONTROL'!T55</f>
        <v>0.8</v>
      </c>
      <c r="J20" s="48" t="str">
        <f t="shared" si="3"/>
        <v>Muy Baja</v>
      </c>
      <c r="K20" s="48" t="str">
        <f t="shared" si="4"/>
        <v>Mayor</v>
      </c>
      <c r="L20" s="46" t="str">
        <f t="shared" si="5"/>
        <v>Alto</v>
      </c>
      <c r="M20" s="46" t="str">
        <f t="shared" si="0"/>
        <v>Requiere Plan de Acción</v>
      </c>
      <c r="N20" s="46" t="str">
        <f t="shared" si="1"/>
        <v>Reducir_mitigar_Transferir_Evitar</v>
      </c>
      <c r="O20" s="51" t="s">
        <v>36</v>
      </c>
      <c r="P20" s="46" t="str">
        <f t="shared" si="2"/>
        <v>Reducir_Mitigar</v>
      </c>
      <c r="Q20" s="51" t="s">
        <v>209</v>
      </c>
      <c r="R20" s="51" t="s">
        <v>210</v>
      </c>
      <c r="S20" s="64" t="s">
        <v>193</v>
      </c>
      <c r="T20" s="64" t="s">
        <v>194</v>
      </c>
      <c r="U20" s="64" t="s">
        <v>195</v>
      </c>
      <c r="V20" s="64"/>
      <c r="W20" s="64"/>
      <c r="X20" s="51"/>
      <c r="Y20" s="51"/>
      <c r="Z20" s="51" t="s">
        <v>70</v>
      </c>
      <c r="AA20" s="54"/>
      <c r="AB20" s="54"/>
      <c r="AC20" s="76"/>
      <c r="AD20" s="76"/>
      <c r="AE20" s="74"/>
      <c r="AF20" s="77"/>
      <c r="AM20" s="74"/>
      <c r="AN20" s="74"/>
      <c r="AO20" s="44"/>
      <c r="AP20" s="44"/>
      <c r="AQ20" s="44"/>
      <c r="AR20" s="58"/>
      <c r="AS20" s="58"/>
      <c r="AT20" s="58"/>
      <c r="AU20" s="58"/>
      <c r="AV20" s="58"/>
      <c r="AW20" s="44"/>
      <c r="AX20" s="44"/>
    </row>
    <row r="21" spans="1:50" hidden="1">
      <c r="A21" s="45" t="str">
        <f>'[11]2 CONTEXTO E IDENTIFICACIÓN'!A21</f>
        <v>R13</v>
      </c>
      <c r="B21" s="46" t="str">
        <f>+'[11]2 CONTEXTO E IDENTIFICACIÓN'!F21</f>
        <v xml:space="preserve">  </v>
      </c>
      <c r="C21" s="47" t="str">
        <f>+'[11]3 PROBABIL E IMPACTO INHERENTE'!E21</f>
        <v/>
      </c>
      <c r="D21" s="47" t="str">
        <f>+'[11]3 PROBABIL E IMPACTO INHERENTE'!M21</f>
        <v/>
      </c>
      <c r="E21" s="48" t="str">
        <f>+'[11]4 MAPA CALOR INHERENTE'!C21</f>
        <v/>
      </c>
      <c r="F21" s="48" t="str">
        <f>+'[11]4 MAPA CALOR INHERENTE'!D21</f>
        <v/>
      </c>
      <c r="G21" s="46" t="str">
        <f>+'[11]4 MAPA CALOR INHERENTE'!E21</f>
        <v/>
      </c>
      <c r="H21" s="49" t="str">
        <f>+'[11]5 VALORACIÓN DEL CONTROL'!S59</f>
        <v/>
      </c>
      <c r="I21" s="50" t="str">
        <f>+'[11]5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64"/>
      <c r="X21" s="51"/>
      <c r="Y21" s="51"/>
      <c r="Z21" s="51"/>
      <c r="AA21" s="54"/>
      <c r="AB21" s="54"/>
      <c r="AC21" s="76"/>
      <c r="AD21" s="76"/>
      <c r="AE21" s="78"/>
      <c r="AM21" s="74"/>
      <c r="AN21" s="74"/>
      <c r="AO21" s="44"/>
      <c r="AP21" s="71"/>
      <c r="AQ21" s="71"/>
      <c r="AR21" s="71"/>
      <c r="AS21" s="71"/>
      <c r="AT21" s="71"/>
      <c r="AU21" s="71"/>
      <c r="AV21" s="58"/>
      <c r="AW21" s="44"/>
      <c r="AX21" s="44"/>
    </row>
    <row r="22" spans="1:50" hidden="1">
      <c r="A22" s="45" t="str">
        <f>'[11]2 CONTEXTO E IDENTIFICACIÓN'!A22</f>
        <v>R14</v>
      </c>
      <c r="B22" s="46" t="str">
        <f>+'[11]2 CONTEXTO E IDENTIFICACIÓN'!F22</f>
        <v xml:space="preserve">  </v>
      </c>
      <c r="C22" s="47" t="str">
        <f>+'[11]3 PROBABIL E IMPACTO INHERENTE'!E22</f>
        <v/>
      </c>
      <c r="D22" s="47" t="str">
        <f>+'[11]3 PROBABIL E IMPACTO INHERENTE'!M22</f>
        <v/>
      </c>
      <c r="E22" s="48" t="str">
        <f>+'[11]4 MAPA CALOR INHERENTE'!C22</f>
        <v/>
      </c>
      <c r="F22" s="48" t="str">
        <f>+'[11]4 MAPA CALOR INHERENTE'!D22</f>
        <v/>
      </c>
      <c r="G22" s="46" t="str">
        <f>+'[11]4 MAPA CALOR INHERENTE'!E22</f>
        <v/>
      </c>
      <c r="H22" s="49" t="str">
        <f>+'[11]5 VALORACIÓN DEL CONTROL'!S63</f>
        <v/>
      </c>
      <c r="I22" s="50" t="str">
        <f>+'[11]5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hidden="1">
      <c r="A23" s="45" t="str">
        <f>'[11]2 CONTEXTO E IDENTIFICACIÓN'!A23</f>
        <v>R15</v>
      </c>
      <c r="B23" s="46" t="str">
        <f>+'[11]2 CONTEXTO E IDENTIFICACIÓN'!F23</f>
        <v xml:space="preserve">  </v>
      </c>
      <c r="C23" s="47" t="str">
        <f>+'[11]3 PROBABIL E IMPACTO INHERENTE'!E23</f>
        <v/>
      </c>
      <c r="D23" s="47" t="str">
        <f>+'[11]3 PROBABIL E IMPACTO INHERENTE'!M23</f>
        <v/>
      </c>
      <c r="E23" s="48" t="str">
        <f>+'[11]4 MAPA CALOR INHERENTE'!C23</f>
        <v/>
      </c>
      <c r="F23" s="48" t="str">
        <f>+'[11]4 MAPA CALOR INHERENTE'!D23</f>
        <v/>
      </c>
      <c r="G23" s="46" t="str">
        <f>+'[11]4 MAPA CALOR INHERENTE'!E23</f>
        <v/>
      </c>
      <c r="H23" s="49" t="str">
        <f>+'[11]5 VALORACIÓN DEL CONTROL'!S67</f>
        <v/>
      </c>
      <c r="I23" s="50" t="str">
        <f>+'[11]5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hidden="1">
      <c r="A24" s="45" t="str">
        <f>'[11]2 CONTEXTO E IDENTIFICACIÓN'!A24</f>
        <v>R16</v>
      </c>
      <c r="B24" s="46" t="str">
        <f>+'[11]2 CONTEXTO E IDENTIFICACIÓN'!F24</f>
        <v xml:space="preserve">  </v>
      </c>
      <c r="C24" s="47" t="str">
        <f>+'[11]3 PROBABIL E IMPACTO INHERENTE'!E24</f>
        <v/>
      </c>
      <c r="D24" s="47" t="str">
        <f>+'[11]3 PROBABIL E IMPACTO INHERENTE'!M24</f>
        <v/>
      </c>
      <c r="E24" s="48" t="str">
        <f>+'[11]4 MAPA CALOR INHERENTE'!C24</f>
        <v/>
      </c>
      <c r="F24" s="48" t="str">
        <f>+'[11]4 MAPA CALOR INHERENTE'!D24</f>
        <v/>
      </c>
      <c r="G24" s="46" t="str">
        <f>+'[11]4 MAPA CALOR INHERENTE'!E24</f>
        <v/>
      </c>
      <c r="H24" s="49" t="str">
        <f>+'[11]5 VALORACIÓN DEL CONTROL'!S71</f>
        <v/>
      </c>
      <c r="I24" s="50" t="str">
        <f>+'[11]5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hidden="1">
      <c r="A25" s="45" t="str">
        <f>'[11]2 CONTEXTO E IDENTIFICACIÓN'!A25</f>
        <v>R17</v>
      </c>
      <c r="B25" s="46" t="str">
        <f>+'[11]2 CONTEXTO E IDENTIFICACIÓN'!F25</f>
        <v xml:space="preserve">  </v>
      </c>
      <c r="C25" s="47" t="str">
        <f>+'[11]3 PROBABIL E IMPACTO INHERENTE'!E25</f>
        <v/>
      </c>
      <c r="D25" s="47" t="str">
        <f>+'[11]3 PROBABIL E IMPACTO INHERENTE'!M25</f>
        <v/>
      </c>
      <c r="E25" s="48" t="str">
        <f>+'[11]4 MAPA CALOR INHERENTE'!C25</f>
        <v/>
      </c>
      <c r="F25" s="48" t="str">
        <f>+'[11]4 MAPA CALOR INHERENTE'!D25</f>
        <v/>
      </c>
      <c r="G25" s="46" t="str">
        <f>+'[11]4 MAPA CALOR INHERENTE'!E25</f>
        <v/>
      </c>
      <c r="H25" s="49" t="str">
        <f>+'[11]5 VALORACIÓN DEL CONTROL'!S75</f>
        <v/>
      </c>
      <c r="I25" s="50" t="str">
        <f>+'[11]5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hidden="1">
      <c r="A26" s="45" t="str">
        <f>'[11]2 CONTEXTO E IDENTIFICACIÓN'!A26</f>
        <v>R18</v>
      </c>
      <c r="B26" s="46" t="str">
        <f>+'[11]2 CONTEXTO E IDENTIFICACIÓN'!F26</f>
        <v xml:space="preserve">  </v>
      </c>
      <c r="C26" s="47" t="str">
        <f>+'[11]3 PROBABIL E IMPACTO INHERENTE'!E26</f>
        <v/>
      </c>
      <c r="D26" s="47" t="str">
        <f>+'[11]3 PROBABIL E IMPACTO INHERENTE'!M26</f>
        <v/>
      </c>
      <c r="E26" s="48" t="str">
        <f>+'[11]4 MAPA CALOR INHERENTE'!C26</f>
        <v/>
      </c>
      <c r="F26" s="48" t="str">
        <f>+'[11]4 MAPA CALOR INHERENTE'!D26</f>
        <v/>
      </c>
      <c r="G26" s="46" t="str">
        <f>+'[11]4 MAPA CALOR INHERENTE'!E26</f>
        <v/>
      </c>
      <c r="H26" s="49" t="str">
        <f>+'[11]5 VALORACIÓN DEL CONTROL'!S79</f>
        <v/>
      </c>
      <c r="I26" s="50" t="str">
        <f>+'[11]5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hidden="1">
      <c r="A27" s="45" t="str">
        <f>'[11]2 CONTEXTO E IDENTIFICACIÓN'!A27</f>
        <v>R19</v>
      </c>
      <c r="B27" s="46" t="str">
        <f>+'[11]2 CONTEXTO E IDENTIFICACIÓN'!F27</f>
        <v xml:space="preserve">  </v>
      </c>
      <c r="C27" s="47" t="str">
        <f>+'[11]3 PROBABIL E IMPACTO INHERENTE'!E27</f>
        <v/>
      </c>
      <c r="D27" s="47" t="str">
        <f>+'[11]3 PROBABIL E IMPACTO INHERENTE'!M27</f>
        <v/>
      </c>
      <c r="E27" s="48" t="str">
        <f>+'[11]4 MAPA CALOR INHERENTE'!C27</f>
        <v/>
      </c>
      <c r="F27" s="48" t="str">
        <f>+'[11]4 MAPA CALOR INHERENTE'!D27</f>
        <v/>
      </c>
      <c r="G27" s="46" t="str">
        <f>+'[11]4 MAPA CALOR INHERENTE'!E27</f>
        <v/>
      </c>
      <c r="H27" s="49" t="str">
        <f>+'[11]5 VALORACIÓN DEL CONTROL'!S83</f>
        <v/>
      </c>
      <c r="I27" s="50" t="str">
        <f>+'[11]5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hidden="1">
      <c r="A28" s="45" t="str">
        <f>'[11]2 CONTEXTO E IDENTIFICACIÓN'!A28</f>
        <v>R20</v>
      </c>
      <c r="B28" s="46" t="str">
        <f>+'[11]2 CONTEXTO E IDENTIFICACIÓN'!F28</f>
        <v xml:space="preserve">  </v>
      </c>
      <c r="C28" s="47" t="str">
        <f>+'[11]3 PROBABIL E IMPACTO INHERENTE'!E28</f>
        <v/>
      </c>
      <c r="D28" s="47" t="str">
        <f>+'[11]3 PROBABIL E IMPACTO INHERENTE'!M28</f>
        <v/>
      </c>
      <c r="E28" s="48" t="str">
        <f>+'[11]4 MAPA CALOR INHERENTE'!C28</f>
        <v/>
      </c>
      <c r="F28" s="48" t="str">
        <f>+'[11]4 MAPA CALOR INHERENTE'!D28</f>
        <v/>
      </c>
      <c r="G28" s="46" t="str">
        <f>+'[11]4 MAPA CALOR INHERENTE'!E28</f>
        <v/>
      </c>
      <c r="H28" s="49" t="str">
        <f>+'[11]5 VALORACIÓN DEL CONTROL'!S87</f>
        <v/>
      </c>
      <c r="I28" s="50" t="str">
        <f>+'[11]5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hidden="1">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hidden="1">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167" priority="6" operator="equal">
      <formula>$AE$13</formula>
    </cfRule>
    <cfRule type="cellIs" dxfId="166" priority="7" operator="equal">
      <formula>$AE$12</formula>
    </cfRule>
    <cfRule type="cellIs" dxfId="165" priority="8" operator="equal">
      <formula>$AE$11</formula>
    </cfRule>
    <cfRule type="cellIs" dxfId="164" priority="9" operator="equal">
      <formula>$AE$10</formula>
    </cfRule>
    <cfRule type="cellIs" dxfId="163" priority="10" operator="equal">
      <formula>$AE$9</formula>
    </cfRule>
  </conditionalFormatting>
  <conditionalFormatting sqref="F9:F28">
    <cfRule type="cellIs" dxfId="162" priority="1" operator="equal">
      <formula>$AF$8</formula>
    </cfRule>
    <cfRule type="cellIs" dxfId="161" priority="2" operator="equal">
      <formula>$AG$8</formula>
    </cfRule>
    <cfRule type="cellIs" dxfId="160" priority="3" operator="equal">
      <formula>$AH$8</formula>
    </cfRule>
    <cfRule type="cellIs" dxfId="159" priority="4" operator="equal">
      <formula>$AI$8</formula>
    </cfRule>
    <cfRule type="cellIs" dxfId="158" priority="5" operator="equal">
      <formula>$AJ$8</formula>
    </cfRule>
  </conditionalFormatting>
  <conditionalFormatting sqref="G9:G28">
    <cfRule type="cellIs" dxfId="157" priority="11" operator="equal">
      <formula>$AF$16</formula>
    </cfRule>
    <cfRule type="cellIs" dxfId="156" priority="12" operator="equal">
      <formula>$AF$17</formula>
    </cfRule>
    <cfRule type="cellIs" dxfId="155" priority="13" operator="equal">
      <formula>$AF$18</formula>
    </cfRule>
    <cfRule type="cellIs" dxfId="154" priority="14" operator="equal">
      <formula>$AF$19</formula>
    </cfRule>
  </conditionalFormatting>
  <conditionalFormatting sqref="I9:J28">
    <cfRule type="cellIs" dxfId="153" priority="15" operator="equal">
      <formula>$AE$13</formula>
    </cfRule>
    <cfRule type="cellIs" dxfId="152" priority="16" operator="equal">
      <formula>$AE$12</formula>
    </cfRule>
    <cfRule type="cellIs" dxfId="151" priority="17" operator="equal">
      <formula>$AE$11</formula>
    </cfRule>
    <cfRule type="cellIs" dxfId="150" priority="18" operator="equal">
      <formula>$AE$10</formula>
    </cfRule>
    <cfRule type="cellIs" dxfId="149" priority="19" operator="equal">
      <formula>$AE$9</formula>
    </cfRule>
  </conditionalFormatting>
  <conditionalFormatting sqref="K9:K28">
    <cfRule type="cellIs" dxfId="148" priority="20" operator="equal">
      <formula>$AF$8</formula>
    </cfRule>
    <cfRule type="cellIs" dxfId="147" priority="21" operator="equal">
      <formula>$AG$8</formula>
    </cfRule>
    <cfRule type="cellIs" dxfId="146" priority="22" operator="equal">
      <formula>$AH$8</formula>
    </cfRule>
    <cfRule type="cellIs" dxfId="145" priority="23" operator="equal">
      <formula>$AI$8</formula>
    </cfRule>
    <cfRule type="cellIs" dxfId="144" priority="24" operator="equal">
      <formula>$AJ$8</formula>
    </cfRule>
  </conditionalFormatting>
  <conditionalFormatting sqref="L9:L28">
    <cfRule type="cellIs" dxfId="143" priority="25" operator="equal">
      <formula>$AF$16</formula>
    </cfRule>
    <cfRule type="cellIs" dxfId="142" priority="26" operator="equal">
      <formula>$AF$17</formula>
    </cfRule>
    <cfRule type="cellIs" dxfId="141" priority="27" operator="equal">
      <formula>$AF$18</formula>
    </cfRule>
    <cfRule type="cellIs" dxfId="140" priority="28" operator="equal">
      <formula>$AF$19</formula>
    </cfRule>
  </conditionalFormatting>
  <dataValidations count="4">
    <dataValidation type="list" allowBlank="1" showInputMessage="1" showErrorMessage="1" sqref="O9:O28" xr:uid="{53387021-D95A-4038-B630-F62EE0058FD8}">
      <formula1>INDIRECT($N9)</formula1>
    </dataValidation>
    <dataValidation allowBlank="1" showInputMessage="1" showErrorMessage="1" prompt="Es la materialización del riesgo y las consecuencias de su aparición. Su escala es: 5 bajo impacto, 10 medio, 20 alto impacto._x000a_" sqref="JP8:JV8" xr:uid="{A68BD55E-858D-4CB6-B232-6A200D446785}"/>
    <dataValidation allowBlank="1" showInputMessage="1" showErrorMessage="1" prompt="La probabilidad se encuentra determinada por una escala de 1 a 3, siendo 1 la menor probabilidad de ocurrencia del riesgo y 3 la mayor probabilidad de  ocurrencia." sqref="JO8" xr:uid="{C66917A2-223E-480A-8BB1-E61E49998666}"/>
    <dataValidation type="list" allowBlank="1" showInputMessage="1" showErrorMessage="1" sqref="JP9:JV16" xr:uid="{E0019CC1-C7C1-4DDD-93E9-D340AB61DA36}">
      <formula1>#REF!</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DF565-FC55-4C35-BF63-4638EF89DA6F}">
  <dimension ref="A1:AX35"/>
  <sheetViews>
    <sheetView workbookViewId="0">
      <selection activeCell="B5" sqref="B5:D5"/>
    </sheetView>
  </sheetViews>
  <sheetFormatPr defaultColWidth="14.28515625" defaultRowHeight="12.75"/>
  <cols>
    <col min="1" max="1" width="11.5703125" style="33" customWidth="1"/>
    <col min="2" max="2" width="46.425781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2" style="80" customWidth="1"/>
    <col min="12" max="12" width="12.7109375" style="38" customWidth="1"/>
    <col min="13" max="13" width="16.85546875" style="38" customWidth="1"/>
    <col min="14" max="14" width="15.5703125" style="38" customWidth="1"/>
    <col min="15" max="16" width="16.5703125" style="38" customWidth="1"/>
    <col min="17" max="17" width="44.85546875" style="38" customWidth="1"/>
    <col min="18" max="18" width="22.140625" style="38" customWidth="1"/>
    <col min="19" max="19" width="11" style="82" customWidth="1"/>
    <col min="20" max="20" width="13.5703125" style="82" customWidth="1"/>
    <col min="21" max="21" width="69.5703125" style="38" customWidth="1"/>
    <col min="22" max="22" width="23.140625" style="38" customWidth="1"/>
    <col min="23" max="23" width="30.1406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+'[12]2 CONTEXTO E IDENTIFICACIÓN'!C1</f>
        <v>MAPA DE RIESGOS</v>
      </c>
      <c r="C1" s="1" t="str">
        <f>+'[12]2 CONTEXTO E IDENTIFICACIÓN'!D1</f>
        <v>CÓDIGO:</v>
      </c>
      <c r="D1" s="2">
        <f>+'[12]2 CONTEXTO E IDENTIFICACIÓN'!E1</f>
        <v>1</v>
      </c>
      <c r="E1" s="3"/>
      <c r="F1" s="4" t="str">
        <f>+'[12]2 CONTEXTO E IDENTIFICACIÓN'!$G$4</f>
        <v>Elaboración o Actualización:</v>
      </c>
      <c r="G1" s="5" t="str">
        <f>+IF('[12]2 CONTEXTO E IDENTIFICACIÓN'!$H$4="","",'[12]2 CONTEXTO E IDENTIFICACIÓN'!$H$4)</f>
        <v>Elaboracion</v>
      </c>
      <c r="H1" s="6"/>
      <c r="I1" s="6"/>
      <c r="U1" s="8"/>
      <c r="V1" s="8"/>
      <c r="AR1" s="9"/>
      <c r="AS1" s="9"/>
      <c r="AT1" s="9"/>
      <c r="AU1" s="9"/>
      <c r="AV1" s="9"/>
    </row>
    <row r="2" spans="1:50" s="7" customFormat="1" ht="38.25">
      <c r="A2" s="164"/>
      <c r="B2" s="161"/>
      <c r="C2" s="1" t="str">
        <f>+'[12]2 CONTEXTO E IDENTIFICACIÓN'!D2</f>
        <v>VERSIÓN:</v>
      </c>
      <c r="D2" s="2" t="str">
        <f>+'[12]2 CONTEXTO E IDENTIFICACIÓN'!E2</f>
        <v>01</v>
      </c>
      <c r="E2" s="3"/>
      <c r="F2" s="10" t="str">
        <f>+'[12]2 CONTEXTO E IDENTIFICACIÓN'!$E$5</f>
        <v>Vigencia del:</v>
      </c>
      <c r="G2" s="11" t="str">
        <f>+IF('[12]2 CONTEXTO E IDENTIFICACIÓN'!$F$5="","",'[12]2 CONTEXTO E IDENTIFICACIÓN'!$F$5)</f>
        <v>Segundo cuatrimestre 2025</v>
      </c>
      <c r="H2" s="12" t="s">
        <v>0</v>
      </c>
      <c r="I2" s="13" t="str">
        <f>+IF('[12]2 CONTEXTO E IDENTIFICACIÓN'!$H$5="","",'[12]2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+IF('[12]2 CONTEXTO E IDENTIFICACIÓN'!$C$4="","",'[12]2 CONTEXTO E IDENTIFICACIÓN'!$C$4)</f>
        <v/>
      </c>
      <c r="C4" s="165"/>
      <c r="D4" s="165"/>
      <c r="E4" s="19"/>
      <c r="F4" s="19"/>
      <c r="G4" s="19"/>
      <c r="H4" s="19"/>
      <c r="I4" s="19"/>
      <c r="J4" s="19"/>
      <c r="K4" s="20"/>
      <c r="S4" s="8"/>
      <c r="T4" s="8"/>
      <c r="AR4" s="9"/>
      <c r="AS4" s="9"/>
      <c r="AT4" s="9"/>
      <c r="AU4" s="9"/>
      <c r="AV4" s="9"/>
    </row>
    <row r="5" spans="1:50" s="7" customFormat="1" ht="30">
      <c r="A5" s="18" t="s">
        <v>2</v>
      </c>
      <c r="B5" s="165" t="str">
        <f>+IF('[12]2 CONTEXTO E IDENTIFICACIÓN'!$E$4="","",'[12]2 CONTEXTO E IDENTIFICACIÓN'!$E$4)</f>
        <v>GESTION SEGURIDAD</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114" t="s">
        <v>22</v>
      </c>
      <c r="S8" s="40" t="s">
        <v>23</v>
      </c>
      <c r="T8" s="40" t="s">
        <v>24</v>
      </c>
      <c r="U8" s="114" t="s">
        <v>25</v>
      </c>
      <c r="V8" s="114" t="s">
        <v>26</v>
      </c>
      <c r="W8" s="114"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242.25">
      <c r="A9" s="111" t="str">
        <f>'[12]2 CONTEXTO E IDENTIFICACIÓN'!A9</f>
        <v>R1</v>
      </c>
      <c r="B9" s="46" t="str">
        <f>+'[12]2 CONTEXTO E IDENTIFICACIÓN'!F9</f>
        <v>Posibilidad  de efecto dañoso sobre el recurso público Por la posibilidad de celebración de contratos sin cumplir los requisitos legales establecidos, con el fin de otorgar ventajas indebidas a una persona o grupo específico. Debido a favorecimiento propio y terceros, con procesos susceptible de manipulación o adulteración. Sujeto de demandas y/o sanciones</v>
      </c>
      <c r="C9" s="47">
        <f>+'[12]3 PROBABIL E IMPACTO INHERENTE'!E9</f>
        <v>0.4</v>
      </c>
      <c r="D9" s="47">
        <f>+'[12]3 PROBABIL E IMPACTO INHERENTE'!M9</f>
        <v>1</v>
      </c>
      <c r="E9" s="48" t="str">
        <f>+'[12]4 MAPA CALOR INHERENTE'!C9</f>
        <v>Baja</v>
      </c>
      <c r="F9" s="48" t="str">
        <f>+'[12]4 MAPA CALOR INHERENTE'!D9</f>
        <v>Catastrófico</v>
      </c>
      <c r="G9" s="46" t="str">
        <f>+'[12]4 MAPA CALOR INHERENTE'!E9</f>
        <v>Extremo</v>
      </c>
      <c r="H9" s="49">
        <f>+'[12]6 MAPA CALOR RESIDUAL'!C9</f>
        <v>0.14399999999999999</v>
      </c>
      <c r="I9" s="50">
        <f>+'[12]6 MAPA CALOR RESIDUAL'!D9</f>
        <v>1</v>
      </c>
      <c r="J9" s="48" t="str">
        <f>+'[12]6 MAPA CALOR RESIDUAL'!E9</f>
        <v>Muy Baja</v>
      </c>
      <c r="K9" s="48" t="str">
        <f>+'[12]6 MAPA CALOR RESIDUAL'!F9</f>
        <v>Catastrófico</v>
      </c>
      <c r="L9" s="46" t="str">
        <f>+'[12]6 MAPA CALOR RESIDUAL'!G9</f>
        <v>Extremo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110" t="s">
        <v>211</v>
      </c>
      <c r="R9" s="52" t="s">
        <v>212</v>
      </c>
      <c r="S9" s="64" t="s">
        <v>193</v>
      </c>
      <c r="T9" s="64" t="s">
        <v>194</v>
      </c>
      <c r="U9" s="64" t="s">
        <v>213</v>
      </c>
      <c r="V9" s="52"/>
      <c r="W9" s="64"/>
      <c r="X9" s="51"/>
      <c r="Y9" s="51"/>
      <c r="Z9" s="51" t="s">
        <v>70</v>
      </c>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127.5">
      <c r="A10" s="111" t="str">
        <f>'[12]2 CONTEXTO E IDENTIFICACIÓN'!A10</f>
        <v>R2</v>
      </c>
      <c r="B10" s="46" t="str">
        <f>+'[12]2 CONTEXTO E IDENTIFICACIÓN'!F10</f>
        <v xml:space="preserve">Posibilidad de pérdida reputacional Por la posibilidad de publicación de estadísticas erróneas de condiciones de seguridad de los municipios del departamento, que afecten las inversiones en dichos territorios.  Debido a favorecimiento propio y/o a terceros. </v>
      </c>
      <c r="C10" s="47">
        <f>+'[12]3 PROBABIL E IMPACTO INHERENTE'!E10</f>
        <v>0.4</v>
      </c>
      <c r="D10" s="47">
        <f>+'[12]3 PROBABIL E IMPACTO INHERENTE'!M10</f>
        <v>0.2</v>
      </c>
      <c r="E10" s="48" t="str">
        <f>+'[12]4 MAPA CALOR INHERENTE'!C10</f>
        <v>Baja</v>
      </c>
      <c r="F10" s="48" t="str">
        <f>+'[12]4 MAPA CALOR INHERENTE'!D10</f>
        <v>Leve</v>
      </c>
      <c r="G10" s="46" t="str">
        <f>+'[12]4 MAPA CALOR INHERENTE'!E10</f>
        <v>Bajo</v>
      </c>
      <c r="H10" s="49">
        <f>+'[12]5 VALORACIÓN DEL CONTROL'!S15</f>
        <v>0.14399999999999999</v>
      </c>
      <c r="I10" s="50">
        <f>+'[12]5 VALORACIÓN DEL CONTROL'!T15</f>
        <v>0.2</v>
      </c>
      <c r="J10" s="48" t="str">
        <f t="shared" ref="J10:J28" si="3">+IF(H10=0,"",IF(H10&lt;=$AD$13,$AE$13,IF(H10&lt;=$AD$12,$AE$12,IF(H10&lt;=$AD$11,$AE$11,IF(H10&lt;=$AD$10,$AE$10,IF(H10&lt;=$AD$9,$AE$9,""))))))</f>
        <v>Muy Baja</v>
      </c>
      <c r="K10" s="48" t="str">
        <f t="shared" ref="K10:K28" si="4">+IF(I10=0,"",IF(I10&lt;=$AF$7,$AF$8,IF(I10&lt;=$AG$7,$AG$8,IF(I10&lt;=$AH$7,$AH$8,IF(I10&lt;=$AI$7,$AI$8,IF(I10&lt;=$AJ$7,$AJ$8,""))))))</f>
        <v>Leve</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46" t="str">
        <f t="shared" si="0"/>
        <v>No requiere Plan de Acción</v>
      </c>
      <c r="N10" s="46" t="str">
        <f t="shared" si="1"/>
        <v>Aceptar</v>
      </c>
      <c r="O10" s="51" t="s">
        <v>36</v>
      </c>
      <c r="P10" s="46" t="str">
        <f t="shared" si="2"/>
        <v>Aceptar</v>
      </c>
      <c r="Q10" s="112" t="s">
        <v>214</v>
      </c>
      <c r="R10" s="52" t="s">
        <v>215</v>
      </c>
      <c r="S10" s="64" t="s">
        <v>193</v>
      </c>
      <c r="T10" s="64" t="s">
        <v>194</v>
      </c>
      <c r="U10" s="113" t="s">
        <v>216</v>
      </c>
      <c r="V10" s="52"/>
      <c r="W10" s="113"/>
      <c r="X10" s="51"/>
      <c r="Y10" s="51"/>
      <c r="Z10" s="51" t="s">
        <v>70</v>
      </c>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76.5">
      <c r="A11" s="115" t="str">
        <f>'[12]2 CONTEXTO E IDENTIFICACIÓN'!A11</f>
        <v>R3</v>
      </c>
      <c r="B11" s="46" t="str">
        <f>+'[12]2 CONTEXTO E IDENTIFICACIÓN'!F11</f>
        <v>Posibilidad de pérdida económica Por la posibilidad de utilización indebida o retiro de los bienes muebles y equipos de oficina con intención de apropiación, para beneficios personales. Debido a favorecimiento propio y/o a terceros, por actuaciones indebidas de los funcionarios.</v>
      </c>
      <c r="C11" s="47">
        <f>+'[12]3 PROBABIL E IMPACTO INHERENTE'!E11</f>
        <v>0.2</v>
      </c>
      <c r="D11" s="47">
        <f>+'[12]3 PROBABIL E IMPACTO INHERENTE'!M11</f>
        <v>0.2</v>
      </c>
      <c r="E11" s="48" t="str">
        <f>+'[12]4 MAPA CALOR INHERENTE'!C11</f>
        <v>Muy Baja</v>
      </c>
      <c r="F11" s="48" t="str">
        <f>+'[12]4 MAPA CALOR INHERENTE'!D11</f>
        <v>Leve</v>
      </c>
      <c r="G11" s="46" t="str">
        <f>+'[12]4 MAPA CALOR INHERENTE'!E11</f>
        <v>Bajo</v>
      </c>
      <c r="H11" s="49">
        <f>+'[12]5 VALORACIÓN DEL CONTROL'!S19</f>
        <v>0.12</v>
      </c>
      <c r="I11" s="50">
        <f>+'[12]5 VALORACIÓN DEL CONTROL'!T19</f>
        <v>0.2</v>
      </c>
      <c r="J11" s="48" t="str">
        <f t="shared" si="3"/>
        <v>Muy Baja</v>
      </c>
      <c r="K11" s="48" t="str">
        <f t="shared" si="4"/>
        <v>Leve</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Bajo</v>
      </c>
      <c r="M11" s="46" t="str">
        <f t="shared" si="0"/>
        <v>No requiere Plan de Acción</v>
      </c>
      <c r="N11" s="46" t="str">
        <f t="shared" si="1"/>
        <v>Aceptar</v>
      </c>
      <c r="O11" s="51" t="s">
        <v>36</v>
      </c>
      <c r="P11" s="46" t="str">
        <f t="shared" si="2"/>
        <v>Aceptar</v>
      </c>
      <c r="Q11" s="51" t="s">
        <v>217</v>
      </c>
      <c r="R11" s="52" t="s">
        <v>218</v>
      </c>
      <c r="S11" s="64" t="s">
        <v>193</v>
      </c>
      <c r="T11" s="64" t="s">
        <v>194</v>
      </c>
      <c r="U11" s="64" t="s">
        <v>219</v>
      </c>
      <c r="V11" s="52"/>
      <c r="W11" s="64"/>
      <c r="X11" s="51"/>
      <c r="Y11" s="51"/>
      <c r="Z11" s="51" t="s">
        <v>70</v>
      </c>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165.75">
      <c r="A12" s="111" t="str">
        <f>'[12]2 CONTEXTO E IDENTIFICACIÓN'!A12</f>
        <v>R4</v>
      </c>
      <c r="B12" s="46" t="str">
        <f>+'[12]2 CONTEXTO E IDENTIFICACIÓN'!F12</f>
        <v>Posibilidad  de efecto dañoso sobre bienes de uso público Por la posibilidad de distribución indebida de bienes y recursos destinados a mejorar la seguridad del departamento, como motos, patrullas, radios, cámaras, etc. O la entrega de los mismos en mal estado o que no cumplan con los requisitos técnicos para garantizar su buen uso. Debido a favorecimiento de terceros, por intereses particulares.</v>
      </c>
      <c r="C12" s="47">
        <f>+'[12]3 PROBABIL E IMPACTO INHERENTE'!E12</f>
        <v>0.4</v>
      </c>
      <c r="D12" s="47">
        <f>+'[12]3 PROBABIL E IMPACTO INHERENTE'!M12</f>
        <v>1</v>
      </c>
      <c r="E12" s="48" t="str">
        <f>+'[12]4 MAPA CALOR INHERENTE'!C12</f>
        <v>Baja</v>
      </c>
      <c r="F12" s="48" t="str">
        <f>+'[12]4 MAPA CALOR INHERENTE'!D12</f>
        <v>Catastrófico</v>
      </c>
      <c r="G12" s="46" t="str">
        <f>+'[12]4 MAPA CALOR INHERENTE'!E12</f>
        <v>Extremo</v>
      </c>
      <c r="H12" s="49">
        <f>+'[12]5 VALORACIÓN DEL CONTROL'!S23</f>
        <v>0.24</v>
      </c>
      <c r="I12" s="50">
        <f>+'[12]5 VALORACIÓN DEL CONTROL'!T23</f>
        <v>1</v>
      </c>
      <c r="J12" s="48" t="str">
        <f t="shared" si="3"/>
        <v>Baja</v>
      </c>
      <c r="K12" s="48" t="str">
        <f t="shared" si="4"/>
        <v>Catastrófico</v>
      </c>
      <c r="L12" s="46" t="str">
        <f t="shared" si="5"/>
        <v>Extremo</v>
      </c>
      <c r="M12" s="46" t="str">
        <f t="shared" si="0"/>
        <v>Requiere Plan de Acción</v>
      </c>
      <c r="N12" s="46" t="str">
        <f t="shared" si="1"/>
        <v>Reducir_mitigar_Transferir_Evitar</v>
      </c>
      <c r="O12" s="51" t="s">
        <v>36</v>
      </c>
      <c r="P12" s="46" t="str">
        <f t="shared" si="2"/>
        <v>Reducir_Mitigar</v>
      </c>
      <c r="Q12" s="110" t="s">
        <v>220</v>
      </c>
      <c r="R12" s="52" t="s">
        <v>215</v>
      </c>
      <c r="S12" s="64" t="s">
        <v>193</v>
      </c>
      <c r="T12" s="64" t="s">
        <v>194</v>
      </c>
      <c r="U12" s="113" t="s">
        <v>221</v>
      </c>
      <c r="V12" s="52"/>
      <c r="W12" s="64"/>
      <c r="X12" s="51"/>
      <c r="Y12" s="51"/>
      <c r="Z12" s="51" t="s">
        <v>70</v>
      </c>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02.75" thickBot="1">
      <c r="A13" s="115" t="str">
        <f>'[12]2 CONTEXTO E IDENTIFICACIÓN'!A13</f>
        <v>R5</v>
      </c>
      <c r="B13" s="46" t="str">
        <f>+'[12]2 CONTEXTO E IDENTIFICACIÓN'!F13</f>
        <v>Posibilidad de pérdida reputacional Por la posibilidad de daño a la reputación institucional por emitir respuestas a las PQRS sin cumplir con la normativa, jurisprudencia o fundamentos técnicos, con el fin de obtener un beneficio personal o para un tercero. Debido a favorecimiento de terceros, por intereses particulares.</v>
      </c>
      <c r="C13" s="47">
        <f>+'[12]3 PROBABIL E IMPACTO INHERENTE'!E13</f>
        <v>0.4</v>
      </c>
      <c r="D13" s="47">
        <f>+'[12]3 PROBABIL E IMPACTO INHERENTE'!M13</f>
        <v>0.6</v>
      </c>
      <c r="E13" s="48" t="str">
        <f>+'[12]4 MAPA CALOR INHERENTE'!C13</f>
        <v>Baja</v>
      </c>
      <c r="F13" s="48" t="str">
        <f>+'[12]4 MAPA CALOR INHERENTE'!D13</f>
        <v>Moderado</v>
      </c>
      <c r="G13" s="46" t="str">
        <f>+'[12]4 MAPA CALOR INHERENTE'!E13</f>
        <v>Moderado</v>
      </c>
      <c r="H13" s="49">
        <f>+'[12]5 VALORACIÓN DEL CONTROL'!S27</f>
        <v>0.24</v>
      </c>
      <c r="I13" s="50">
        <f>+'[12]5 VALORACIÓN DEL CONTROL'!T27</f>
        <v>0.6</v>
      </c>
      <c r="J13" s="48" t="str">
        <f t="shared" si="3"/>
        <v>Baja</v>
      </c>
      <c r="K13" s="48" t="str">
        <f t="shared" si="4"/>
        <v>Moderado</v>
      </c>
      <c r="L13" s="46" t="str">
        <f t="shared" si="5"/>
        <v>Moderado</v>
      </c>
      <c r="M13" s="46" t="str">
        <f t="shared" si="0"/>
        <v>Requiere Plan de Acción</v>
      </c>
      <c r="N13" s="46" t="str">
        <f t="shared" si="1"/>
        <v>Reducir_mitigar_Transferir_Evitar</v>
      </c>
      <c r="O13" s="51" t="s">
        <v>36</v>
      </c>
      <c r="P13" s="46" t="str">
        <f t="shared" si="2"/>
        <v>Reducir_Mitigar</v>
      </c>
      <c r="Q13" s="110" t="s">
        <v>222</v>
      </c>
      <c r="R13" s="52" t="s">
        <v>223</v>
      </c>
      <c r="S13" s="64" t="s">
        <v>193</v>
      </c>
      <c r="T13" s="64" t="s">
        <v>194</v>
      </c>
      <c r="U13" s="113" t="s">
        <v>224</v>
      </c>
      <c r="V13" s="52"/>
      <c r="W13" s="64"/>
      <c r="X13" s="51"/>
      <c r="Y13" s="51"/>
      <c r="Z13" s="51" t="s">
        <v>70</v>
      </c>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140.25">
      <c r="A14" s="123" t="str">
        <f>'[12]2 CONTEXTO E IDENTIFICACIÓN'!A14</f>
        <v>R6</v>
      </c>
      <c r="B14" s="46" t="str">
        <f>+'[12]2 CONTEXTO E IDENTIFICACIÓN'!F14</f>
        <v>Posibilidad de pérdida reputacional Por la posibilidad de atención Inoportuna, extemporáneo o hacer caso omiso a las situaciones de seguridad que pongan en riesgo los habitantes de un sector.  Debido a la falta de coordinación y/o negligencia de los servidores públicos.</v>
      </c>
      <c r="C14" s="47">
        <f>+'[12]3 PROBABIL E IMPACTO INHERENTE'!E14</f>
        <v>0.4</v>
      </c>
      <c r="D14" s="47">
        <f>+'[12]3 PROBABIL E IMPACTO INHERENTE'!M14</f>
        <v>0.8</v>
      </c>
      <c r="E14" s="48" t="str">
        <f>+'[12]4 MAPA CALOR INHERENTE'!C14</f>
        <v>Baja</v>
      </c>
      <c r="F14" s="48" t="str">
        <f>+'[12]4 MAPA CALOR INHERENTE'!D14</f>
        <v>Mayor</v>
      </c>
      <c r="G14" s="46" t="str">
        <f>+'[12]4 MAPA CALOR INHERENTE'!E14</f>
        <v>Alto</v>
      </c>
      <c r="H14" s="49">
        <f>+'[12]5 VALORACIÓN DEL CONTROL'!S31</f>
        <v>0.24</v>
      </c>
      <c r="I14" s="50">
        <f>+'[12]5 VALORACIÓN DEL CONTROL'!T31</f>
        <v>0.8</v>
      </c>
      <c r="J14" s="48" t="str">
        <f t="shared" si="3"/>
        <v>Baja</v>
      </c>
      <c r="K14" s="48" t="str">
        <f t="shared" si="4"/>
        <v>Mayor</v>
      </c>
      <c r="L14" s="46" t="str">
        <f t="shared" si="5"/>
        <v>Alto</v>
      </c>
      <c r="M14" s="46" t="str">
        <f t="shared" si="0"/>
        <v>Requiere Plan de Acción</v>
      </c>
      <c r="N14" s="46" t="str">
        <f t="shared" si="1"/>
        <v>Reducir_mitigar_Transferir_Evitar</v>
      </c>
      <c r="O14" s="51" t="s">
        <v>36</v>
      </c>
      <c r="P14" s="46" t="str">
        <f t="shared" si="2"/>
        <v>Reducir_Mitigar</v>
      </c>
      <c r="Q14" s="112" t="s">
        <v>225</v>
      </c>
      <c r="R14" s="52" t="s">
        <v>215</v>
      </c>
      <c r="S14" s="64" t="s">
        <v>193</v>
      </c>
      <c r="T14" s="64" t="s">
        <v>194</v>
      </c>
      <c r="U14" s="64" t="s">
        <v>226</v>
      </c>
      <c r="V14" s="52"/>
      <c r="W14" s="64"/>
      <c r="X14" s="51"/>
      <c r="Y14" s="51"/>
      <c r="Z14" s="51" t="s">
        <v>70</v>
      </c>
      <c r="AA14" s="54"/>
      <c r="AB14" s="54"/>
      <c r="AM14" s="37"/>
      <c r="AN14" s="37"/>
      <c r="AO14" s="44"/>
      <c r="AP14" s="60"/>
      <c r="AQ14" s="61"/>
      <c r="AR14" s="58"/>
      <c r="AS14" s="58"/>
      <c r="AT14" s="58"/>
      <c r="AU14" s="58"/>
      <c r="AV14" s="58"/>
      <c r="AW14" s="44"/>
      <c r="AX14" s="44"/>
    </row>
    <row r="15" spans="1:50" ht="140.25">
      <c r="A15" s="123" t="str">
        <f>'[12]2 CONTEXTO E IDENTIFICACIÓN'!A15</f>
        <v>R7</v>
      </c>
      <c r="B15" s="46" t="str">
        <f>+'[12]2 CONTEXTO E IDENTIFICACIÓN'!F15</f>
        <v>Posibilidad de pérdida reputacional Por la posibilidad de afectación reputacional por divulgar información de la Secretaria, reservada o publica sin la debida autorización para beneficio propio de un tercero.  Debido al favorecimiento propio o/y a terceros.</v>
      </c>
      <c r="C15" s="47">
        <f>+'[12]3 PROBABIL E IMPACTO INHERENTE'!E15</f>
        <v>0.6</v>
      </c>
      <c r="D15" s="47">
        <f>+'[12]3 PROBABIL E IMPACTO INHERENTE'!M15</f>
        <v>0.6</v>
      </c>
      <c r="E15" s="48" t="str">
        <f>+'[12]4 MAPA CALOR INHERENTE'!C15</f>
        <v>Media</v>
      </c>
      <c r="F15" s="48" t="str">
        <f>+'[12]4 MAPA CALOR INHERENTE'!D15</f>
        <v>Moderado</v>
      </c>
      <c r="G15" s="46" t="str">
        <f>+'[12]4 MAPA CALOR INHERENTE'!E15</f>
        <v>Moderado</v>
      </c>
      <c r="H15" s="49">
        <f>+'[12]5 VALORACIÓN DEL CONTROL'!S35</f>
        <v>0.36</v>
      </c>
      <c r="I15" s="50">
        <f>+'[12]5 VALORACIÓN DEL CONTROL'!T35</f>
        <v>0.6</v>
      </c>
      <c r="J15" s="48" t="str">
        <f t="shared" si="3"/>
        <v>Baja</v>
      </c>
      <c r="K15" s="48" t="str">
        <f t="shared" si="4"/>
        <v>Moderado</v>
      </c>
      <c r="L15" s="46" t="str">
        <f t="shared" si="5"/>
        <v>Moderado</v>
      </c>
      <c r="M15" s="46" t="str">
        <f t="shared" si="0"/>
        <v>Requiere Plan de Acción</v>
      </c>
      <c r="N15" s="46" t="str">
        <f t="shared" si="1"/>
        <v>Reducir_mitigar_Transferir_Evitar</v>
      </c>
      <c r="O15" s="51" t="s">
        <v>36</v>
      </c>
      <c r="P15" s="46" t="str">
        <f t="shared" si="2"/>
        <v>Reducir_Mitigar</v>
      </c>
      <c r="Q15" s="112" t="s">
        <v>227</v>
      </c>
      <c r="R15" s="52" t="s">
        <v>223</v>
      </c>
      <c r="S15" s="64" t="s">
        <v>193</v>
      </c>
      <c r="T15" s="64" t="s">
        <v>194</v>
      </c>
      <c r="U15" s="64" t="s">
        <v>228</v>
      </c>
      <c r="V15" s="52"/>
      <c r="W15" s="64"/>
      <c r="X15" s="51"/>
      <c r="Y15" s="51"/>
      <c r="Z15" s="51" t="s">
        <v>70</v>
      </c>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153">
      <c r="A16" s="111" t="str">
        <f>'[12]2 CONTEXTO E IDENTIFICACIÓN'!A16</f>
        <v>R8</v>
      </c>
      <c r="B16" s="46" t="str">
        <f>+'[12]2 CONTEXTO E IDENTIFICACIÓN'!F16</f>
        <v>Posibilidad de pérdida reputacional Por la posibilidad de que el personal adscrito a la secretaria de seguridad que controlan el acceso a eventos masivos que pueden incurrir en el trafico de influencias.    Debido al favorecimiento propio o/y a terceros.</v>
      </c>
      <c r="C16" s="47">
        <f>+'[12]3 PROBABIL E IMPACTO INHERENTE'!E16</f>
        <v>0.4</v>
      </c>
      <c r="D16" s="47">
        <f>+'[12]3 PROBABIL E IMPACTO INHERENTE'!M16</f>
        <v>0.2</v>
      </c>
      <c r="E16" s="48" t="str">
        <f>+'[12]4 MAPA CALOR INHERENTE'!C16</f>
        <v>Baja</v>
      </c>
      <c r="F16" s="48" t="str">
        <f>+'[12]4 MAPA CALOR INHERENTE'!D16</f>
        <v>Leve</v>
      </c>
      <c r="G16" s="46" t="str">
        <f>+'[12]4 MAPA CALOR INHERENTE'!E16</f>
        <v>Bajo</v>
      </c>
      <c r="H16" s="49">
        <f>+'[12]5 VALORACIÓN DEL CONTROL'!S39</f>
        <v>0.14399999999999999</v>
      </c>
      <c r="I16" s="50">
        <f>+'[12]5 VALORACIÓN DEL CONTROL'!T39</f>
        <v>0.2</v>
      </c>
      <c r="J16" s="48" t="str">
        <f t="shared" si="3"/>
        <v>Muy Baja</v>
      </c>
      <c r="K16" s="48" t="str">
        <f t="shared" si="4"/>
        <v>Leve</v>
      </c>
      <c r="L16" s="46" t="str">
        <f t="shared" si="5"/>
        <v>Bajo</v>
      </c>
      <c r="M16" s="46" t="str">
        <f t="shared" si="0"/>
        <v>No requiere Plan de Acción</v>
      </c>
      <c r="N16" s="46" t="str">
        <f t="shared" si="1"/>
        <v>Aceptar</v>
      </c>
      <c r="O16" s="51" t="s">
        <v>36</v>
      </c>
      <c r="P16" s="46" t="str">
        <f t="shared" si="2"/>
        <v>Aceptar</v>
      </c>
      <c r="Q16" s="110" t="s">
        <v>229</v>
      </c>
      <c r="R16" s="51" t="s">
        <v>230</v>
      </c>
      <c r="S16" s="64" t="s">
        <v>193</v>
      </c>
      <c r="T16" s="64" t="s">
        <v>194</v>
      </c>
      <c r="U16" s="64" t="s">
        <v>231</v>
      </c>
      <c r="V16" s="52"/>
      <c r="W16" s="64"/>
      <c r="X16" s="51"/>
      <c r="Y16" s="51"/>
      <c r="Z16" s="51" t="s">
        <v>70</v>
      </c>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'[12]2 CONTEXTO E IDENTIFICACIÓN'!A17</f>
        <v>R9</v>
      </c>
      <c r="B17" s="46">
        <f>+'[12]2 CONTEXTO E IDENTIFICACIÓN'!F17</f>
        <v>0</v>
      </c>
      <c r="C17" s="47" t="str">
        <f>+'[12]3 PROBABIL E IMPACTO INHERENTE'!E17</f>
        <v/>
      </c>
      <c r="D17" s="47" t="str">
        <f>+'[12]3 PROBABIL E IMPACTO INHERENTE'!M17</f>
        <v/>
      </c>
      <c r="E17" s="48" t="str">
        <f>+'[12]4 MAPA CALOR INHERENTE'!C17</f>
        <v/>
      </c>
      <c r="F17" s="48" t="str">
        <f>+'[12]4 MAPA CALOR INHERENTE'!D17</f>
        <v/>
      </c>
      <c r="G17" s="46" t="str">
        <f>+'[12]4 MAPA CALOR INHERENTE'!E17</f>
        <v/>
      </c>
      <c r="H17" s="49" t="str">
        <f>+'[12]5 VALORACIÓN DEL CONTROL'!S43</f>
        <v/>
      </c>
      <c r="I17" s="50" t="str">
        <f>+'[12]5 VALORACIÓN DEL CONTROL'!T43</f>
        <v/>
      </c>
      <c r="J17" s="48" t="str">
        <f t="shared" si="3"/>
        <v/>
      </c>
      <c r="K17" s="48" t="str">
        <f t="shared" si="4"/>
        <v/>
      </c>
      <c r="L17" s="46" t="str">
        <f t="shared" si="5"/>
        <v/>
      </c>
      <c r="M17" s="46" t="str">
        <f t="shared" si="0"/>
        <v/>
      </c>
      <c r="N17" s="46" t="str">
        <f t="shared" si="1"/>
        <v/>
      </c>
      <c r="O17" s="51"/>
      <c r="P17" s="46" t="str">
        <f t="shared" si="2"/>
        <v/>
      </c>
      <c r="Q17" s="51"/>
      <c r="R17" s="124"/>
      <c r="S17" s="64"/>
      <c r="T17" s="64"/>
      <c r="U17" s="64"/>
      <c r="V17" s="64"/>
      <c r="W17" s="64"/>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'[12]2 CONTEXTO E IDENTIFICACIÓN'!A18</f>
        <v>R10</v>
      </c>
      <c r="B18" s="46">
        <f>+'[12]2 CONTEXTO E IDENTIFICACIÓN'!F18</f>
        <v>0</v>
      </c>
      <c r="C18" s="47" t="str">
        <f>+'[12]3 PROBABIL E IMPACTO INHERENTE'!E18</f>
        <v/>
      </c>
      <c r="D18" s="47" t="str">
        <f>+'[12]3 PROBABIL E IMPACTO INHERENTE'!M18</f>
        <v/>
      </c>
      <c r="E18" s="48" t="str">
        <f>+'[12]4 MAPA CALOR INHERENTE'!C18</f>
        <v/>
      </c>
      <c r="F18" s="48" t="str">
        <f>+'[12]4 MAPA CALOR INHERENTE'!D18</f>
        <v/>
      </c>
      <c r="G18" s="46" t="str">
        <f>+'[12]4 MAPA CALOR INHERENTE'!E18</f>
        <v/>
      </c>
      <c r="H18" s="49">
        <f>+'[12]5 VALORACIÓN DEL CONTROL'!S47</f>
        <v>0</v>
      </c>
      <c r="I18" s="50" t="str">
        <f>+'[12]5 VALORACIÓN DEL CONTROL'!T47</f>
        <v/>
      </c>
      <c r="J18" s="48" t="str">
        <f t="shared" si="3"/>
        <v/>
      </c>
      <c r="K18" s="48" t="str">
        <f t="shared" si="4"/>
        <v/>
      </c>
      <c r="L18" s="46" t="str">
        <f t="shared" si="5"/>
        <v/>
      </c>
      <c r="M18" s="46" t="str">
        <f t="shared" si="0"/>
        <v/>
      </c>
      <c r="N18" s="46" t="str">
        <f t="shared" si="1"/>
        <v/>
      </c>
      <c r="O18" s="51"/>
      <c r="P18" s="46" t="str">
        <f t="shared" si="2"/>
        <v/>
      </c>
      <c r="Q18" s="51"/>
      <c r="R18" s="64"/>
      <c r="S18" s="64"/>
      <c r="T18" s="64"/>
      <c r="U18" s="64"/>
      <c r="V18" s="64"/>
      <c r="W18" s="64"/>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'[12]2 CONTEXTO E IDENTIFICACIÓN'!A19</f>
        <v>R11</v>
      </c>
      <c r="B19" s="46" t="str">
        <f>+'[12]2 CONTEXTO E IDENTIFICACIÓN'!F19</f>
        <v xml:space="preserve">  </v>
      </c>
      <c r="C19" s="47" t="str">
        <f>+'[12]3 PROBABIL E IMPACTO INHERENTE'!E19</f>
        <v/>
      </c>
      <c r="D19" s="47" t="str">
        <f>+'[12]3 PROBABIL E IMPACTO INHERENTE'!M19</f>
        <v/>
      </c>
      <c r="E19" s="48" t="str">
        <f>+'[12]4 MAPA CALOR INHERENTE'!C19</f>
        <v/>
      </c>
      <c r="F19" s="48" t="str">
        <f>+'[12]4 MAPA CALOR INHERENTE'!D19</f>
        <v/>
      </c>
      <c r="G19" s="46" t="str">
        <f>+'[12]4 MAPA CALOR INHERENTE'!E19</f>
        <v/>
      </c>
      <c r="H19" s="49">
        <f>+'[12]5 VALORACIÓN DEL CONTROL'!S51</f>
        <v>0</v>
      </c>
      <c r="I19" s="50" t="str">
        <f>+'[12]5 VALORACIÓN DEL CONTROL'!T51</f>
        <v/>
      </c>
      <c r="J19" s="48" t="str">
        <f t="shared" si="3"/>
        <v/>
      </c>
      <c r="K19" s="48" t="str">
        <f t="shared" si="4"/>
        <v/>
      </c>
      <c r="L19" s="46" t="str">
        <f t="shared" si="5"/>
        <v/>
      </c>
      <c r="M19" s="46" t="str">
        <f t="shared" si="0"/>
        <v/>
      </c>
      <c r="N19" s="46" t="str">
        <f t="shared" si="1"/>
        <v/>
      </c>
      <c r="O19" s="51"/>
      <c r="P19" s="46" t="str">
        <f t="shared" si="2"/>
        <v/>
      </c>
      <c r="Q19" s="51"/>
      <c r="R19" s="51"/>
      <c r="S19" s="64"/>
      <c r="T19" s="64"/>
      <c r="U19" s="64"/>
      <c r="V19" s="64"/>
      <c r="W19" s="64"/>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'[12]2 CONTEXTO E IDENTIFICACIÓN'!A20</f>
        <v>R12</v>
      </c>
      <c r="B20" s="46" t="str">
        <f>+'[12]2 CONTEXTO E IDENTIFICACIÓN'!F20</f>
        <v xml:space="preserve">  </v>
      </c>
      <c r="C20" s="47" t="str">
        <f>+'[12]3 PROBABIL E IMPACTO INHERENTE'!E20</f>
        <v/>
      </c>
      <c r="D20" s="47" t="str">
        <f>+'[12]3 PROBABIL E IMPACTO INHERENTE'!M20</f>
        <v/>
      </c>
      <c r="E20" s="48" t="str">
        <f>+'[12]4 MAPA CALOR INHERENTE'!C20</f>
        <v/>
      </c>
      <c r="F20" s="48" t="str">
        <f>+'[12]4 MAPA CALOR INHERENTE'!D20</f>
        <v/>
      </c>
      <c r="G20" s="46" t="str">
        <f>+'[12]4 MAPA CALOR INHERENTE'!E20</f>
        <v/>
      </c>
      <c r="H20" s="49">
        <f>+'[12]5 VALORACIÓN DEL CONTROL'!S55</f>
        <v>0</v>
      </c>
      <c r="I20" s="50" t="str">
        <f>+'[12]5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64"/>
      <c r="V20" s="64"/>
      <c r="W20" s="64"/>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'[12]2 CONTEXTO E IDENTIFICACIÓN'!A21</f>
        <v>R13</v>
      </c>
      <c r="B21" s="46" t="str">
        <f>+'[12]2 CONTEXTO E IDENTIFICACIÓN'!F21</f>
        <v xml:space="preserve">  </v>
      </c>
      <c r="C21" s="47" t="str">
        <f>+'[12]3 PROBABIL E IMPACTO INHERENTE'!E21</f>
        <v/>
      </c>
      <c r="D21" s="47" t="str">
        <f>+'[12]3 PROBABIL E IMPACTO INHERENTE'!M21</f>
        <v/>
      </c>
      <c r="E21" s="48" t="str">
        <f>+'[12]4 MAPA CALOR INHERENTE'!C21</f>
        <v/>
      </c>
      <c r="F21" s="48" t="str">
        <f>+'[12]4 MAPA CALOR INHERENTE'!D21</f>
        <v/>
      </c>
      <c r="G21" s="46" t="str">
        <f>+'[12]4 MAPA CALOR INHERENTE'!E21</f>
        <v/>
      </c>
      <c r="H21" s="49" t="str">
        <f>+'[12]5 VALORACIÓN DEL CONTROL'!S59</f>
        <v/>
      </c>
      <c r="I21" s="50" t="str">
        <f>+'[12]5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64"/>
      <c r="X21" s="51"/>
      <c r="Y21" s="51"/>
      <c r="Z21" s="51"/>
      <c r="AA21" s="54"/>
      <c r="AB21" s="54"/>
      <c r="AC21" s="76"/>
      <c r="AD21" s="76"/>
      <c r="AE21" s="78"/>
      <c r="AM21" s="74"/>
      <c r="AN21" s="74"/>
      <c r="AO21" s="44"/>
      <c r="AP21" s="71"/>
      <c r="AQ21" s="71"/>
      <c r="AR21" s="71"/>
      <c r="AS21" s="71"/>
      <c r="AT21" s="71"/>
      <c r="AU21" s="71"/>
      <c r="AV21" s="58"/>
      <c r="AW21" s="44"/>
      <c r="AX21" s="44"/>
    </row>
    <row r="22" spans="1:50">
      <c r="A22" s="45" t="str">
        <f>'[12]2 CONTEXTO E IDENTIFICACIÓN'!A22</f>
        <v>R14</v>
      </c>
      <c r="B22" s="46" t="str">
        <f>+'[12]2 CONTEXTO E IDENTIFICACIÓN'!F22</f>
        <v xml:space="preserve">  </v>
      </c>
      <c r="C22" s="47" t="str">
        <f>+'[12]3 PROBABIL E IMPACTO INHERENTE'!E22</f>
        <v/>
      </c>
      <c r="D22" s="47" t="str">
        <f>+'[12]3 PROBABIL E IMPACTO INHERENTE'!M22</f>
        <v/>
      </c>
      <c r="E22" s="48" t="str">
        <f>+'[12]4 MAPA CALOR INHERENTE'!C22</f>
        <v/>
      </c>
      <c r="F22" s="48" t="str">
        <f>+'[12]4 MAPA CALOR INHERENTE'!D22</f>
        <v/>
      </c>
      <c r="G22" s="46" t="str">
        <f>+'[12]4 MAPA CALOR INHERENTE'!E22</f>
        <v/>
      </c>
      <c r="H22" s="49" t="str">
        <f>+'[12]5 VALORACIÓN DEL CONTROL'!S63</f>
        <v/>
      </c>
      <c r="I22" s="50" t="str">
        <f>+'[12]5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'[12]2 CONTEXTO E IDENTIFICACIÓN'!A23</f>
        <v>R15</v>
      </c>
      <c r="B23" s="46" t="str">
        <f>+'[12]2 CONTEXTO E IDENTIFICACIÓN'!F23</f>
        <v xml:space="preserve">  </v>
      </c>
      <c r="C23" s="47" t="str">
        <f>+'[12]3 PROBABIL E IMPACTO INHERENTE'!E23</f>
        <v/>
      </c>
      <c r="D23" s="47" t="str">
        <f>+'[12]3 PROBABIL E IMPACTO INHERENTE'!M23</f>
        <v/>
      </c>
      <c r="E23" s="48" t="str">
        <f>+'[12]4 MAPA CALOR INHERENTE'!C23</f>
        <v/>
      </c>
      <c r="F23" s="48" t="str">
        <f>+'[12]4 MAPA CALOR INHERENTE'!D23</f>
        <v/>
      </c>
      <c r="G23" s="46" t="str">
        <f>+'[12]4 MAPA CALOR INHERENTE'!E23</f>
        <v/>
      </c>
      <c r="H23" s="49" t="str">
        <f>+'[12]5 VALORACIÓN DEL CONTROL'!S67</f>
        <v/>
      </c>
      <c r="I23" s="50" t="str">
        <f>+'[12]5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'[12]2 CONTEXTO E IDENTIFICACIÓN'!A24</f>
        <v>R16</v>
      </c>
      <c r="B24" s="46" t="str">
        <f>+'[12]2 CONTEXTO E IDENTIFICACIÓN'!F24</f>
        <v xml:space="preserve">  </v>
      </c>
      <c r="C24" s="47" t="str">
        <f>+'[12]3 PROBABIL E IMPACTO INHERENTE'!E24</f>
        <v/>
      </c>
      <c r="D24" s="47" t="str">
        <f>+'[12]3 PROBABIL E IMPACTO INHERENTE'!M24</f>
        <v/>
      </c>
      <c r="E24" s="48" t="str">
        <f>+'[12]4 MAPA CALOR INHERENTE'!C24</f>
        <v/>
      </c>
      <c r="F24" s="48" t="str">
        <f>+'[12]4 MAPA CALOR INHERENTE'!D24</f>
        <v/>
      </c>
      <c r="G24" s="46" t="str">
        <f>+'[12]4 MAPA CALOR INHERENTE'!E24</f>
        <v/>
      </c>
      <c r="H24" s="49" t="str">
        <f>+'[12]5 VALORACIÓN DEL CONTROL'!S71</f>
        <v/>
      </c>
      <c r="I24" s="50" t="str">
        <f>+'[12]5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'[12]2 CONTEXTO E IDENTIFICACIÓN'!A25</f>
        <v>R17</v>
      </c>
      <c r="B25" s="46" t="str">
        <f>+'[12]2 CONTEXTO E IDENTIFICACIÓN'!F25</f>
        <v xml:space="preserve">  </v>
      </c>
      <c r="C25" s="47" t="str">
        <f>+'[12]3 PROBABIL E IMPACTO INHERENTE'!E25</f>
        <v/>
      </c>
      <c r="D25" s="47" t="str">
        <f>+'[12]3 PROBABIL E IMPACTO INHERENTE'!M25</f>
        <v/>
      </c>
      <c r="E25" s="48" t="str">
        <f>+'[12]4 MAPA CALOR INHERENTE'!C25</f>
        <v/>
      </c>
      <c r="F25" s="48" t="str">
        <f>+'[12]4 MAPA CALOR INHERENTE'!D25</f>
        <v/>
      </c>
      <c r="G25" s="46" t="str">
        <f>+'[12]4 MAPA CALOR INHERENTE'!E25</f>
        <v/>
      </c>
      <c r="H25" s="49" t="str">
        <f>+'[12]5 VALORACIÓN DEL CONTROL'!S75</f>
        <v/>
      </c>
      <c r="I25" s="50" t="str">
        <f>+'[12]5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'[12]2 CONTEXTO E IDENTIFICACIÓN'!A26</f>
        <v>R18</v>
      </c>
      <c r="B26" s="46" t="str">
        <f>+'[12]2 CONTEXTO E IDENTIFICACIÓN'!F26</f>
        <v xml:space="preserve">  </v>
      </c>
      <c r="C26" s="47" t="str">
        <f>+'[12]3 PROBABIL E IMPACTO INHERENTE'!E26</f>
        <v/>
      </c>
      <c r="D26" s="47" t="str">
        <f>+'[12]3 PROBABIL E IMPACTO INHERENTE'!M26</f>
        <v/>
      </c>
      <c r="E26" s="48" t="str">
        <f>+'[12]4 MAPA CALOR INHERENTE'!C26</f>
        <v/>
      </c>
      <c r="F26" s="48" t="str">
        <f>+'[12]4 MAPA CALOR INHERENTE'!D26</f>
        <v/>
      </c>
      <c r="G26" s="46" t="str">
        <f>+'[12]4 MAPA CALOR INHERENTE'!E26</f>
        <v/>
      </c>
      <c r="H26" s="49" t="str">
        <f>+'[12]5 VALORACIÓN DEL CONTROL'!S79</f>
        <v/>
      </c>
      <c r="I26" s="50" t="str">
        <f>+'[12]5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'[12]2 CONTEXTO E IDENTIFICACIÓN'!A27</f>
        <v>R19</v>
      </c>
      <c r="B27" s="46" t="str">
        <f>+'[12]2 CONTEXTO E IDENTIFICACIÓN'!F27</f>
        <v xml:space="preserve">  </v>
      </c>
      <c r="C27" s="47" t="str">
        <f>+'[12]3 PROBABIL E IMPACTO INHERENTE'!E27</f>
        <v/>
      </c>
      <c r="D27" s="47" t="str">
        <f>+'[12]3 PROBABIL E IMPACTO INHERENTE'!M27</f>
        <v/>
      </c>
      <c r="E27" s="48" t="str">
        <f>+'[12]4 MAPA CALOR INHERENTE'!C27</f>
        <v/>
      </c>
      <c r="F27" s="48" t="str">
        <f>+'[12]4 MAPA CALOR INHERENTE'!D27</f>
        <v/>
      </c>
      <c r="G27" s="46" t="str">
        <f>+'[12]4 MAPA CALOR INHERENTE'!E27</f>
        <v/>
      </c>
      <c r="H27" s="49" t="str">
        <f>+'[12]5 VALORACIÓN DEL CONTROL'!S83</f>
        <v/>
      </c>
      <c r="I27" s="50" t="str">
        <f>+'[12]5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'[12]2 CONTEXTO E IDENTIFICACIÓN'!A28</f>
        <v>R20</v>
      </c>
      <c r="B28" s="46" t="str">
        <f>+'[12]2 CONTEXTO E IDENTIFICACIÓN'!F28</f>
        <v xml:space="preserve">  </v>
      </c>
      <c r="C28" s="47" t="str">
        <f>+'[12]3 PROBABIL E IMPACTO INHERENTE'!E28</f>
        <v/>
      </c>
      <c r="D28" s="47" t="str">
        <f>+'[12]3 PROBABIL E IMPACTO INHERENTE'!M28</f>
        <v/>
      </c>
      <c r="E28" s="48" t="str">
        <f>+'[12]4 MAPA CALOR INHERENTE'!C28</f>
        <v/>
      </c>
      <c r="F28" s="48" t="str">
        <f>+'[12]4 MAPA CALOR INHERENTE'!D28</f>
        <v/>
      </c>
      <c r="G28" s="46" t="str">
        <f>+'[12]4 MAPA CALOR INHERENTE'!E28</f>
        <v/>
      </c>
      <c r="H28" s="49" t="str">
        <f>+'[12]5 VALORACIÓN DEL CONTROL'!S87</f>
        <v/>
      </c>
      <c r="I28" s="50" t="str">
        <f>+'[12]5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139" priority="6" operator="equal">
      <formula>$AE$13</formula>
    </cfRule>
    <cfRule type="cellIs" dxfId="138" priority="7" operator="equal">
      <formula>$AE$12</formula>
    </cfRule>
    <cfRule type="cellIs" dxfId="137" priority="8" operator="equal">
      <formula>$AE$11</formula>
    </cfRule>
    <cfRule type="cellIs" dxfId="136" priority="9" operator="equal">
      <formula>$AE$10</formula>
    </cfRule>
    <cfRule type="cellIs" dxfId="135" priority="10" operator="equal">
      <formula>$AE$9</formula>
    </cfRule>
  </conditionalFormatting>
  <conditionalFormatting sqref="F9:F28">
    <cfRule type="cellIs" dxfId="134" priority="1" operator="equal">
      <formula>$AF$8</formula>
    </cfRule>
    <cfRule type="cellIs" dxfId="133" priority="2" operator="equal">
      <formula>$AG$8</formula>
    </cfRule>
    <cfRule type="cellIs" dxfId="132" priority="3" operator="equal">
      <formula>$AH$8</formula>
    </cfRule>
    <cfRule type="cellIs" dxfId="131" priority="4" operator="equal">
      <formula>$AI$8</formula>
    </cfRule>
    <cfRule type="cellIs" dxfId="130" priority="5" operator="equal">
      <formula>$AJ$8</formula>
    </cfRule>
  </conditionalFormatting>
  <conditionalFormatting sqref="G9:G28">
    <cfRule type="cellIs" dxfId="129" priority="11" operator="equal">
      <formula>$AF$16</formula>
    </cfRule>
    <cfRule type="cellIs" dxfId="128" priority="12" operator="equal">
      <formula>$AF$17</formula>
    </cfRule>
    <cfRule type="cellIs" dxfId="127" priority="13" operator="equal">
      <formula>$AF$18</formula>
    </cfRule>
    <cfRule type="cellIs" dxfId="126" priority="14" operator="equal">
      <formula>$AF$19</formula>
    </cfRule>
  </conditionalFormatting>
  <conditionalFormatting sqref="I9:J28">
    <cfRule type="cellIs" dxfId="125" priority="15" operator="equal">
      <formula>$AE$13</formula>
    </cfRule>
    <cfRule type="cellIs" dxfId="124" priority="16" operator="equal">
      <formula>$AE$12</formula>
    </cfRule>
    <cfRule type="cellIs" dxfId="123" priority="17" operator="equal">
      <formula>$AE$11</formula>
    </cfRule>
    <cfRule type="cellIs" dxfId="122" priority="18" operator="equal">
      <formula>$AE$10</formula>
    </cfRule>
    <cfRule type="cellIs" dxfId="121" priority="19" operator="equal">
      <formula>$AE$9</formula>
    </cfRule>
  </conditionalFormatting>
  <conditionalFormatting sqref="K9:K28">
    <cfRule type="cellIs" dxfId="120" priority="20" operator="equal">
      <formula>$AF$8</formula>
    </cfRule>
    <cfRule type="cellIs" dxfId="119" priority="21" operator="equal">
      <formula>$AG$8</formula>
    </cfRule>
    <cfRule type="cellIs" dxfId="118" priority="22" operator="equal">
      <formula>$AH$8</formula>
    </cfRule>
    <cfRule type="cellIs" dxfId="117" priority="23" operator="equal">
      <formula>$AI$8</formula>
    </cfRule>
    <cfRule type="cellIs" dxfId="116" priority="24" operator="equal">
      <formula>$AJ$8</formula>
    </cfRule>
  </conditionalFormatting>
  <conditionalFormatting sqref="L9:L28">
    <cfRule type="cellIs" dxfId="115" priority="25" operator="equal">
      <formula>$AF$16</formula>
    </cfRule>
    <cfRule type="cellIs" dxfId="114" priority="26" operator="equal">
      <formula>$AF$17</formula>
    </cfRule>
    <cfRule type="cellIs" dxfId="113" priority="27" operator="equal">
      <formula>$AF$18</formula>
    </cfRule>
    <cfRule type="cellIs" dxfId="112" priority="28" operator="equal">
      <formula>$AF$19</formula>
    </cfRule>
  </conditionalFormatting>
  <dataValidations count="4">
    <dataValidation type="list" allowBlank="1" showInputMessage="1" showErrorMessage="1" sqref="O9:O28" xr:uid="{8DF59446-A6C7-4607-A93D-6D8B27F61234}">
      <formula1>INDIRECT($N9)</formula1>
    </dataValidation>
    <dataValidation allowBlank="1" showInputMessage="1" showErrorMessage="1" prompt="Es la materialización del riesgo y las consecuencias de su aparición. Su escala es: 5 bajo impacto, 10 medio, 20 alto impacto._x000a_" sqref="JP8:JV8" xr:uid="{F976A3C3-CD96-4D84-B2E7-59D956E60AB3}"/>
    <dataValidation allowBlank="1" showInputMessage="1" showErrorMessage="1" prompt="La probabilidad se encuentra determinada por una escala de 1 a 3, siendo 1 la menor probabilidad de ocurrencia del riesgo y 3 la mayor probabilidad de  ocurrencia." sqref="JO8" xr:uid="{D3670D43-6E0C-463E-A3CB-2286B3631134}"/>
    <dataValidation type="list" allowBlank="1" showInputMessage="1" showErrorMessage="1" sqref="JP9:JV16" xr:uid="{0E664040-8F27-4868-BABF-7262EACA2975}">
      <formula1>#REF!</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D495C-4F81-4F1D-9C60-3E167D31B161}">
  <dimension ref="A1:AX35"/>
  <sheetViews>
    <sheetView workbookViewId="0">
      <selection activeCell="D9" sqref="D9"/>
    </sheetView>
  </sheetViews>
  <sheetFormatPr defaultColWidth="14.28515625" defaultRowHeight="12.7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+'[13]2 CONTEXTO E IDENTIFICACIÓN'!C1</f>
        <v>MAPA DE RIESGOS</v>
      </c>
      <c r="C1" s="1" t="str">
        <f>+'[13]2 CONTEXTO E IDENTIFICACIÓN'!D1</f>
        <v>CÓDIGO:</v>
      </c>
      <c r="D1" s="2">
        <f>+'[13]2 CONTEXTO E IDENTIFICACIÓN'!E1</f>
        <v>0</v>
      </c>
      <c r="E1" s="3"/>
      <c r="F1" s="4" t="str">
        <f>+'[13]2 CONTEXTO E IDENTIFICACIÓN'!$G$4</f>
        <v>Elaboración o Actualización:</v>
      </c>
      <c r="G1" s="5">
        <f>+IF('[13]2 CONTEXTO E IDENTIFICACIÓN'!$H$4="","",'[13]2 CONTEXTO E IDENTIFICACIÓN'!$H$4)</f>
        <v>46017</v>
      </c>
      <c r="H1" s="6"/>
      <c r="I1" s="6"/>
      <c r="U1" s="8"/>
      <c r="V1" s="8"/>
      <c r="AR1" s="9"/>
      <c r="AS1" s="9"/>
      <c r="AT1" s="9"/>
      <c r="AU1" s="9"/>
      <c r="AV1" s="9"/>
    </row>
    <row r="2" spans="1:50" s="7" customFormat="1">
      <c r="A2" s="164"/>
      <c r="B2" s="161"/>
      <c r="C2" s="1" t="str">
        <f>+'[13]2 CONTEXTO E IDENTIFICACIÓN'!D2</f>
        <v>VERSIÓN:</v>
      </c>
      <c r="D2" s="2">
        <f>+'[13]2 CONTEXTO E IDENTIFICACIÓN'!E2</f>
        <v>0</v>
      </c>
      <c r="E2" s="3"/>
      <c r="F2" s="10" t="str">
        <f>+'[13]2 CONTEXTO E IDENTIFICACIÓN'!$E$5</f>
        <v>Vigencia del:</v>
      </c>
      <c r="G2" s="11">
        <f>+IF('[13]2 CONTEXTO E IDENTIFICACIÓN'!$F$5="","",'[13]2 CONTEXTO E IDENTIFICACIÓN'!$F$5)</f>
        <v>45901</v>
      </c>
      <c r="H2" s="12" t="s">
        <v>0</v>
      </c>
      <c r="I2" s="13">
        <f>+IF('[13]2 CONTEXTO E IDENTIFICACIÓN'!$H$5="","",'[13]2 CONTEXTO E IDENTIFICACIÓN'!$H$5)</f>
        <v>46022</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+IF('[13]2 CONTEXTO E IDENTIFICACIÓN'!$C$4="","",'[13]2 CONTEXTO E IDENTIFICACIÓN'!$C$4)</f>
        <v>GOBERNACION DE BOLIVAR</v>
      </c>
      <c r="C4" s="165"/>
      <c r="D4" s="165"/>
      <c r="E4" s="19"/>
      <c r="F4" s="19"/>
      <c r="G4" s="19"/>
      <c r="H4" s="19"/>
      <c r="I4" s="19"/>
      <c r="J4" s="19"/>
      <c r="K4" s="20"/>
      <c r="S4" s="8"/>
      <c r="T4" s="8"/>
      <c r="AR4" s="9"/>
      <c r="AS4" s="9"/>
      <c r="AT4" s="9"/>
      <c r="AU4" s="9"/>
      <c r="AV4" s="9"/>
    </row>
    <row r="5" spans="1:50" s="7" customFormat="1" ht="30">
      <c r="A5" s="18" t="s">
        <v>2</v>
      </c>
      <c r="B5" s="165" t="str">
        <f>+IF('[13]2 CONTEXTO E IDENTIFICACIÓN'!$E$4="","",'[13]2 CONTEXTO E IDENTIFICACIÓN'!$E$4)</f>
        <v>SECRETARÍA DE SERVICIOS PÚBLICOS</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40.25">
      <c r="A9" s="45" t="str">
        <f>'[13]2 CONTEXTO E IDENTIFICACIÓN'!A9</f>
        <v>R1</v>
      </c>
      <c r="B9" s="46" t="str">
        <f>+'[13]2 CONTEXTO E IDENTIFICACIÓN'!F9</f>
        <v>Posibilidad de pérdida reputacional Por manipulación de los procesos de contratación con el fin de favorecer a un funcionario, particular o un grupo con intereses privados A causa de estudios previos superficiales y manipulados por personal interesado en el proceso de contratación</v>
      </c>
      <c r="C9" s="47">
        <f>+'[13]3 PROBABIL E IMPACTO INHERENTE'!E9</f>
        <v>0.6</v>
      </c>
      <c r="D9" s="47">
        <f>+'[13]3 PROBABIL E IMPACTO INHERENTE'!M9</f>
        <v>0.6</v>
      </c>
      <c r="E9" s="48" t="str">
        <f>+'[13]4 MAPA CALOR INHERENTE'!C9</f>
        <v>Media</v>
      </c>
      <c r="F9" s="48" t="str">
        <f>+'[13]4 MAPA CALOR INHERENTE'!D9</f>
        <v>Moderado</v>
      </c>
      <c r="G9" s="46" t="str">
        <f>+'[13]4 MAPA CALOR INHERENTE'!E9</f>
        <v>Moderado</v>
      </c>
      <c r="H9" s="49">
        <f>+'[13]6 MAPA CALOR RESIDUAL'!C9</f>
        <v>0.36</v>
      </c>
      <c r="I9" s="50">
        <f>+'[13]6 MAPA CALOR RESIDUAL'!D9</f>
        <v>0.44999999999999996</v>
      </c>
      <c r="J9" s="48" t="str">
        <f>+'[13]6 MAPA CALOR RESIDUAL'!E9</f>
        <v>Baja</v>
      </c>
      <c r="K9" s="48" t="str">
        <f>+'[13]6 MAPA CALOR RESIDUAL'!F9</f>
        <v>Moderado</v>
      </c>
      <c r="L9" s="46" t="str">
        <f>+'[13]6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105" t="s">
        <v>146</v>
      </c>
      <c r="R9" s="51" t="s">
        <v>147</v>
      </c>
      <c r="S9" s="64"/>
      <c r="T9" s="64"/>
      <c r="U9" s="51"/>
      <c r="V9" s="51"/>
      <c r="W9" s="51"/>
      <c r="X9" s="51"/>
      <c r="Y9" s="51"/>
      <c r="Z9" s="51"/>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114.75">
      <c r="A10" s="45" t="str">
        <f>'[13]2 CONTEXTO E IDENTIFICACIÓN'!A10</f>
        <v>R2</v>
      </c>
      <c r="B10" s="46" t="str">
        <f>+'[13]2 CONTEXTO E IDENTIFICACIÓN'!F10</f>
        <v>Posibilidad de pérdida reputacional Por adulterar u ocultar información de interés y naturaleza pública con el fin de saisfacer intereses particulares debido a sistemas de información susceptibles de manipulación o adulteración</v>
      </c>
      <c r="C10" s="47">
        <f>+'[13]3 PROBABIL E IMPACTO INHERENTE'!E10</f>
        <v>0.4</v>
      </c>
      <c r="D10" s="47">
        <f>+'[13]3 PROBABIL E IMPACTO INHERENTE'!M10</f>
        <v>0.4</v>
      </c>
      <c r="E10" s="48" t="str">
        <f>+'[13]4 MAPA CALOR INHERENTE'!C10</f>
        <v>Baja</v>
      </c>
      <c r="F10" s="48" t="str">
        <f>+'[13]4 MAPA CALOR INHERENTE'!D10</f>
        <v>Menor</v>
      </c>
      <c r="G10" s="46" t="str">
        <f>+'[13]4 MAPA CALOR INHERENTE'!E10</f>
        <v>Moderado</v>
      </c>
      <c r="H10" s="49">
        <f>+'[13]5 VALORACIÓN DEL CONTROL'!S13</f>
        <v>0.16800000000000001</v>
      </c>
      <c r="I10" s="50">
        <f>+'[13]5 VALORACIÓN DEL CONTROL'!T13</f>
        <v>0.4</v>
      </c>
      <c r="J10" s="48" t="str">
        <f t="shared" ref="J10:J28" si="3">+IF(H10=0,"",IF(H10&lt;=$AD$13,$AE$13,IF(H10&lt;=$AD$12,$AE$12,IF(H10&lt;=$AD$11,$AE$11,IF(H10&lt;=$AD$10,$AE$10,IF(H10&lt;=$AD$9,$AE$9,""))))))</f>
        <v>Muy 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46" t="str">
        <f t="shared" si="0"/>
        <v>No requiere Plan de Acción</v>
      </c>
      <c r="N10" s="46" t="str">
        <f t="shared" si="1"/>
        <v>Aceptar</v>
      </c>
      <c r="O10" s="51" t="s">
        <v>36</v>
      </c>
      <c r="P10" s="46" t="str">
        <f t="shared" si="2"/>
        <v>Aceptar</v>
      </c>
      <c r="Q10" s="105" t="s">
        <v>150</v>
      </c>
      <c r="R10" s="51" t="s">
        <v>147</v>
      </c>
      <c r="S10" s="64"/>
      <c r="T10" s="64"/>
      <c r="U10" s="64"/>
      <c r="V10" s="64"/>
      <c r="W10" s="64"/>
      <c r="X10" s="51"/>
      <c r="Y10" s="51"/>
      <c r="Z10" s="51"/>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63.75" customHeight="1">
      <c r="A11" s="45" t="str">
        <f>'[13]2 CONTEXTO E IDENTIFICACIÓN'!A11</f>
        <v>R3</v>
      </c>
      <c r="B11" s="46">
        <f>+'[13]2 CONTEXTO E IDENTIFICACIÓN'!F11</f>
        <v>0</v>
      </c>
      <c r="C11" s="47" t="str">
        <f>+'[13]3 PROBABIL E IMPACTO INHERENTE'!E11</f>
        <v/>
      </c>
      <c r="D11" s="47"/>
      <c r="E11" s="48" t="str">
        <f>+'[13]4 MAPA CALOR INHERENTE'!C11</f>
        <v/>
      </c>
      <c r="F11" s="48"/>
      <c r="G11" s="46"/>
      <c r="H11" s="49"/>
      <c r="I11" s="50"/>
      <c r="J11" s="48"/>
      <c r="K11" s="48"/>
      <c r="L11" s="46"/>
      <c r="M11" s="46"/>
      <c r="N11" s="46"/>
      <c r="O11" s="51"/>
      <c r="P11" s="46"/>
      <c r="Q11" s="105"/>
      <c r="R11" s="51"/>
      <c r="S11" s="64"/>
      <c r="T11" s="64"/>
      <c r="U11" s="64"/>
      <c r="V11" s="64"/>
      <c r="W11" s="64"/>
      <c r="X11" s="51"/>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75">
      <c r="A12" s="45" t="str">
        <f>'[13]2 CONTEXTO E IDENTIFICACIÓN'!A12</f>
        <v>R4</v>
      </c>
      <c r="B12" s="46">
        <f>+'[13]2 CONTEXTO E IDENTIFICACIÓN'!F12</f>
        <v>0</v>
      </c>
      <c r="C12" s="47" t="str">
        <f>+'[13]3 PROBABIL E IMPACTO INHERENTE'!E12</f>
        <v/>
      </c>
      <c r="D12" s="47"/>
      <c r="E12" s="48" t="str">
        <f>+'[13]4 MAPA CALOR INHERENTE'!C12</f>
        <v/>
      </c>
      <c r="F12" s="48"/>
      <c r="G12" s="46" t="str">
        <f>+'[13]4 MAPA CALOR INHERENTE'!E12</f>
        <v/>
      </c>
      <c r="H12" s="49"/>
      <c r="I12" s="50"/>
      <c r="J12" s="48" t="str">
        <f t="shared" si="3"/>
        <v/>
      </c>
      <c r="K12" s="48" t="str">
        <f t="shared" si="4"/>
        <v/>
      </c>
      <c r="L12" s="46" t="str">
        <f t="shared" si="5"/>
        <v/>
      </c>
      <c r="M12" s="46" t="str">
        <f t="shared" si="0"/>
        <v/>
      </c>
      <c r="N12" s="46" t="str">
        <f t="shared" si="1"/>
        <v/>
      </c>
      <c r="O12" s="51" t="s">
        <v>59</v>
      </c>
      <c r="P12" s="46" t="str">
        <f t="shared" si="2"/>
        <v/>
      </c>
      <c r="Q12" s="105" t="s">
        <v>154</v>
      </c>
      <c r="R12" s="51" t="s">
        <v>147</v>
      </c>
      <c r="S12" s="64"/>
      <c r="T12" s="64"/>
      <c r="U12" s="64"/>
      <c r="V12" s="64"/>
      <c r="W12" s="64"/>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5.75" thickBot="1">
      <c r="A13" s="45" t="str">
        <f>'[13]2 CONTEXTO E IDENTIFICACIÓN'!A13</f>
        <v>R5</v>
      </c>
      <c r="B13" s="46">
        <f>+'[13]2 CONTEXTO E IDENTIFICACIÓN'!F13</f>
        <v>0</v>
      </c>
      <c r="C13" s="47" t="str">
        <f>+'[13]3 PROBABIL E IMPACTO INHERENTE'!E13</f>
        <v/>
      </c>
      <c r="D13" s="47" t="str">
        <f>+'[13]3 PROBABIL E IMPACTO INHERENTE'!M13</f>
        <v/>
      </c>
      <c r="E13" s="48" t="str">
        <f>+'[13]4 MAPA CALOR INHERENTE'!C13</f>
        <v/>
      </c>
      <c r="F13" s="48" t="str">
        <f>+'[13]4 MAPA CALOR INHERENTE'!D13</f>
        <v/>
      </c>
      <c r="G13" s="46" t="str">
        <f>+'[13]4 MAPA CALOR INHERENTE'!E13</f>
        <v/>
      </c>
      <c r="H13" s="49" t="str">
        <f>+'[13]5 VALORACIÓN DEL CONTROL'!S27</f>
        <v/>
      </c>
      <c r="I13" s="50" t="str">
        <f>+'[13]5 VALORACIÓN DEL CONTROL'!T27</f>
        <v/>
      </c>
      <c r="J13" s="48" t="str">
        <f t="shared" si="3"/>
        <v/>
      </c>
      <c r="K13" s="48" t="str">
        <f t="shared" si="4"/>
        <v/>
      </c>
      <c r="L13" s="46" t="str">
        <f t="shared" si="5"/>
        <v/>
      </c>
      <c r="M13" s="46" t="str">
        <f t="shared" si="0"/>
        <v/>
      </c>
      <c r="N13" s="46" t="str">
        <f t="shared" si="1"/>
        <v/>
      </c>
      <c r="O13" s="51"/>
      <c r="P13" s="46"/>
      <c r="Q13" s="105"/>
      <c r="R13" s="51"/>
      <c r="S13" s="64"/>
      <c r="T13" s="64"/>
      <c r="U13" s="64"/>
      <c r="V13" s="64"/>
      <c r="W13" s="64"/>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c r="A14" s="45" t="str">
        <f>'[13]2 CONTEXTO E IDENTIFICACIÓN'!A14</f>
        <v>R6</v>
      </c>
      <c r="B14" s="46">
        <f>+'[13]2 CONTEXTO E IDENTIFICACIÓN'!F14</f>
        <v>0</v>
      </c>
      <c r="C14" s="47" t="str">
        <f>+'[13]3 PROBABIL E IMPACTO INHERENTE'!E14</f>
        <v/>
      </c>
      <c r="D14" s="47" t="str">
        <f>+'[13]3 PROBABIL E IMPACTO INHERENTE'!M14</f>
        <v/>
      </c>
      <c r="E14" s="48" t="str">
        <f>+'[13]4 MAPA CALOR INHERENTE'!C14</f>
        <v/>
      </c>
      <c r="F14" s="48" t="str">
        <f>+'[13]4 MAPA CALOR INHERENTE'!D14</f>
        <v/>
      </c>
      <c r="G14" s="46" t="str">
        <f>+'[13]4 MAPA CALOR INHERENTE'!E14</f>
        <v/>
      </c>
      <c r="H14" s="49" t="str">
        <f>+'[13]5 VALORACIÓN DEL CONTROL'!S31</f>
        <v/>
      </c>
      <c r="I14" s="50" t="str">
        <f>+'[13]5 VALORACIÓN DEL CONTROL'!T31</f>
        <v/>
      </c>
      <c r="J14" s="48" t="str">
        <f t="shared" si="3"/>
        <v/>
      </c>
      <c r="K14" s="48" t="str">
        <f t="shared" si="4"/>
        <v/>
      </c>
      <c r="L14" s="46" t="str">
        <f t="shared" si="5"/>
        <v/>
      </c>
      <c r="M14" s="46" t="str">
        <f t="shared" si="0"/>
        <v/>
      </c>
      <c r="N14" s="46" t="str">
        <f t="shared" si="1"/>
        <v/>
      </c>
      <c r="O14" s="51"/>
      <c r="P14" s="46"/>
      <c r="Q14" s="106"/>
      <c r="R14" s="51"/>
      <c r="S14" s="64"/>
      <c r="T14" s="64"/>
      <c r="U14" s="64"/>
      <c r="V14" s="64"/>
      <c r="W14" s="64"/>
      <c r="X14" s="51"/>
      <c r="Y14" s="51"/>
      <c r="Z14" s="51"/>
      <c r="AA14" s="54"/>
      <c r="AB14" s="54"/>
      <c r="AM14" s="37"/>
      <c r="AN14" s="37"/>
      <c r="AO14" s="44"/>
      <c r="AP14" s="60"/>
      <c r="AQ14" s="61"/>
      <c r="AR14" s="58"/>
      <c r="AS14" s="58"/>
      <c r="AT14" s="58"/>
      <c r="AU14" s="58"/>
      <c r="AV14" s="58"/>
      <c r="AW14" s="44"/>
      <c r="AX14" s="44"/>
    </row>
    <row r="15" spans="1:50" ht="38.25">
      <c r="A15" s="45" t="str">
        <f>'[13]2 CONTEXTO E IDENTIFICACIÓN'!A15</f>
        <v>R7</v>
      </c>
      <c r="B15" s="46">
        <f>+'[13]2 CONTEXTO E IDENTIFICACIÓN'!F15</f>
        <v>0</v>
      </c>
      <c r="C15" s="47" t="str">
        <f>+'[13]3 PROBABIL E IMPACTO INHERENTE'!E15</f>
        <v/>
      </c>
      <c r="D15" s="47" t="str">
        <f>+'[13]3 PROBABIL E IMPACTO INHERENTE'!M15</f>
        <v/>
      </c>
      <c r="E15" s="48" t="str">
        <f>+'[13]4 MAPA CALOR INHERENTE'!C15</f>
        <v/>
      </c>
      <c r="F15" s="48" t="str">
        <f>+'[13]4 MAPA CALOR INHERENTE'!D15</f>
        <v/>
      </c>
      <c r="G15" s="46" t="str">
        <f>+'[13]4 MAPA CALOR INHERENTE'!E15</f>
        <v/>
      </c>
      <c r="H15" s="49" t="str">
        <f>+'[13]5 VALORACIÓN DEL CONTROL'!S35</f>
        <v/>
      </c>
      <c r="I15" s="50" t="str">
        <f>+'[13]5 VALORACIÓN DEL CONTROL'!T35</f>
        <v/>
      </c>
      <c r="J15" s="48" t="str">
        <f t="shared" si="3"/>
        <v/>
      </c>
      <c r="K15" s="48" t="str">
        <f t="shared" si="4"/>
        <v/>
      </c>
      <c r="L15" s="46" t="str">
        <f t="shared" si="5"/>
        <v/>
      </c>
      <c r="M15" s="46" t="str">
        <f t="shared" si="0"/>
        <v/>
      </c>
      <c r="N15" s="46" t="str">
        <f t="shared" si="1"/>
        <v/>
      </c>
      <c r="O15" s="51"/>
      <c r="P15" s="46"/>
      <c r="Q15" s="106"/>
      <c r="R15" s="51"/>
      <c r="S15" s="64"/>
      <c r="T15" s="64"/>
      <c r="U15" s="64"/>
      <c r="V15" s="64"/>
      <c r="W15" s="64"/>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
      <c r="A16" s="45" t="str">
        <f>'[13]2 CONTEXTO E IDENTIFICACIÓN'!A16</f>
        <v>R8</v>
      </c>
      <c r="B16" s="46">
        <f>+'[13]2 CONTEXTO E IDENTIFICACIÓN'!F16</f>
        <v>0</v>
      </c>
      <c r="C16" s="47" t="str">
        <f>+'[13]3 PROBABIL E IMPACTO INHERENTE'!E16</f>
        <v/>
      </c>
      <c r="D16" s="47" t="str">
        <f>+'[13]3 PROBABIL E IMPACTO INHERENTE'!M16</f>
        <v/>
      </c>
      <c r="E16" s="48" t="str">
        <f>+'[13]4 MAPA CALOR INHERENTE'!C16</f>
        <v/>
      </c>
      <c r="F16" s="48" t="str">
        <f>+'[13]4 MAPA CALOR INHERENTE'!D16</f>
        <v/>
      </c>
      <c r="G16" s="46" t="str">
        <f>+'[13]4 MAPA CALOR INHERENTE'!E16</f>
        <v/>
      </c>
      <c r="H16" s="49" t="str">
        <f>+'[13]5 VALORACIÓN DEL CONTROL'!S39</f>
        <v/>
      </c>
      <c r="I16" s="50" t="str">
        <f>+'[13]5 VALORACIÓN DEL CONTROL'!T39</f>
        <v/>
      </c>
      <c r="J16" s="48" t="str">
        <f t="shared" si="3"/>
        <v/>
      </c>
      <c r="K16" s="48" t="str">
        <f t="shared" si="4"/>
        <v/>
      </c>
      <c r="L16" s="46" t="str">
        <f t="shared" si="5"/>
        <v/>
      </c>
      <c r="M16" s="46" t="str">
        <f t="shared" si="0"/>
        <v/>
      </c>
      <c r="N16" s="46" t="str">
        <f t="shared" si="1"/>
        <v/>
      </c>
      <c r="O16" s="51"/>
      <c r="P16" s="46"/>
      <c r="Q16" s="106"/>
      <c r="R16" s="51"/>
      <c r="S16" s="64"/>
      <c r="T16" s="64"/>
      <c r="U16" s="64"/>
      <c r="V16" s="64"/>
      <c r="W16" s="64"/>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'[13]2 CONTEXTO E IDENTIFICACIÓN'!A17</f>
        <v>R9</v>
      </c>
      <c r="B17" s="46">
        <f>+'[13]2 CONTEXTO E IDENTIFICACIÓN'!F17</f>
        <v>0</v>
      </c>
      <c r="C17" s="47" t="str">
        <f>+'[13]3 PROBABIL E IMPACTO INHERENTE'!E17</f>
        <v/>
      </c>
      <c r="D17" s="47" t="str">
        <f>+'[13]3 PROBABIL E IMPACTO INHERENTE'!M17</f>
        <v/>
      </c>
      <c r="E17" s="48" t="str">
        <f>+'[13]4 MAPA CALOR INHERENTE'!C17</f>
        <v/>
      </c>
      <c r="F17" s="48" t="str">
        <f>+'[13]4 MAPA CALOR INHERENTE'!D17</f>
        <v/>
      </c>
      <c r="G17" s="46" t="str">
        <f>+'[13]4 MAPA CALOR INHERENTE'!E17</f>
        <v/>
      </c>
      <c r="H17" s="49" t="str">
        <f>+'[13]5 VALORACIÓN DEL CONTROL'!S43</f>
        <v/>
      </c>
      <c r="I17" s="50" t="str">
        <f>+'[13]5 VALORACIÓN DEL CONTROL'!T43</f>
        <v/>
      </c>
      <c r="J17" s="48" t="str">
        <f t="shared" si="3"/>
        <v/>
      </c>
      <c r="K17" s="48" t="str">
        <f t="shared" si="4"/>
        <v/>
      </c>
      <c r="L17" s="46" t="str">
        <f t="shared" si="5"/>
        <v/>
      </c>
      <c r="M17" s="46" t="str">
        <f t="shared" si="0"/>
        <v/>
      </c>
      <c r="N17" s="46" t="str">
        <f t="shared" si="1"/>
        <v/>
      </c>
      <c r="O17" s="51"/>
      <c r="P17" s="46"/>
      <c r="Q17" s="51"/>
      <c r="R17" s="51"/>
      <c r="S17" s="64"/>
      <c r="T17" s="64"/>
      <c r="U17" s="51"/>
      <c r="V17" s="64"/>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'[13]2 CONTEXTO E IDENTIFICACIÓN'!A18</f>
        <v>R10</v>
      </c>
      <c r="B18" s="46">
        <f>+'[13]2 CONTEXTO E IDENTIFICACIÓN'!F18</f>
        <v>0</v>
      </c>
      <c r="C18" s="47" t="str">
        <f>+'[13]3 PROBABIL E IMPACTO INHERENTE'!E18</f>
        <v/>
      </c>
      <c r="D18" s="47" t="str">
        <f>+'[13]3 PROBABIL E IMPACTO INHERENTE'!M18</f>
        <v/>
      </c>
      <c r="E18" s="48" t="str">
        <f>+'[13]4 MAPA CALOR INHERENTE'!C18</f>
        <v/>
      </c>
      <c r="F18" s="48" t="str">
        <f>+'[13]4 MAPA CALOR INHERENTE'!D18</f>
        <v/>
      </c>
      <c r="G18" s="46" t="str">
        <f>+'[13]4 MAPA CALOR INHERENTE'!E18</f>
        <v/>
      </c>
      <c r="H18" s="49" t="str">
        <f>+'[13]5 VALORACIÓN DEL CONTROL'!S47</f>
        <v/>
      </c>
      <c r="I18" s="50" t="str">
        <f>+'[13]5 VALORACIÓN DEL CONTROL'!T47</f>
        <v/>
      </c>
      <c r="J18" s="48" t="str">
        <f t="shared" si="3"/>
        <v/>
      </c>
      <c r="K18" s="48" t="str">
        <f t="shared" si="4"/>
        <v/>
      </c>
      <c r="L18" s="46" t="str">
        <f t="shared" si="5"/>
        <v/>
      </c>
      <c r="M18" s="46" t="str">
        <f t="shared" si="0"/>
        <v/>
      </c>
      <c r="N18" s="46" t="str">
        <f t="shared" si="1"/>
        <v/>
      </c>
      <c r="O18" s="51"/>
      <c r="P18" s="46"/>
      <c r="Q18" s="51"/>
      <c r="R18" s="51"/>
      <c r="S18" s="64"/>
      <c r="T18" s="64"/>
      <c r="U18" s="51"/>
      <c r="V18" s="64"/>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'[13]2 CONTEXTO E IDENTIFICACIÓN'!A19</f>
        <v>R11</v>
      </c>
      <c r="B19" s="46">
        <f>+'[13]2 CONTEXTO E IDENTIFICACIÓN'!F19</f>
        <v>0</v>
      </c>
      <c r="C19" s="47" t="str">
        <f>+'[13]3 PROBABIL E IMPACTO INHERENTE'!E19</f>
        <v/>
      </c>
      <c r="D19" s="47" t="str">
        <f>+'[13]3 PROBABIL E IMPACTO INHERENTE'!M19</f>
        <v/>
      </c>
      <c r="E19" s="48" t="str">
        <f>+'[13]4 MAPA CALOR INHERENTE'!C19</f>
        <v/>
      </c>
      <c r="F19" s="48" t="str">
        <f>+'[13]4 MAPA CALOR INHERENTE'!D19</f>
        <v/>
      </c>
      <c r="G19" s="46" t="str">
        <f>+'[13]4 MAPA CALOR INHERENTE'!E19</f>
        <v/>
      </c>
      <c r="H19" s="49" t="str">
        <f>+'[13]5 VALORACIÓN DEL CONTROL'!S51</f>
        <v/>
      </c>
      <c r="I19" s="50" t="str">
        <f>+'[13]5 VALORACIÓN DEL CONTROL'!T51</f>
        <v/>
      </c>
      <c r="J19" s="48" t="str">
        <f t="shared" si="3"/>
        <v/>
      </c>
      <c r="K19" s="48" t="str">
        <f t="shared" si="4"/>
        <v/>
      </c>
      <c r="L19" s="46" t="str">
        <f t="shared" si="5"/>
        <v/>
      </c>
      <c r="M19" s="46" t="str">
        <f t="shared" si="0"/>
        <v/>
      </c>
      <c r="N19" s="46" t="str">
        <f t="shared" si="1"/>
        <v/>
      </c>
      <c r="O19" s="51"/>
      <c r="P19" s="46"/>
      <c r="Q19" s="106"/>
      <c r="R19" s="51"/>
      <c r="S19" s="64"/>
      <c r="T19" s="64"/>
      <c r="U19" s="64"/>
      <c r="V19" s="64"/>
      <c r="W19" s="64"/>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'[13]2 CONTEXTO E IDENTIFICACIÓN'!A20</f>
        <v>R12</v>
      </c>
      <c r="B20" s="46">
        <f>+'[13]2 CONTEXTO E IDENTIFICACIÓN'!F20</f>
        <v>0</v>
      </c>
      <c r="C20" s="47" t="str">
        <f>+'[13]3 PROBABIL E IMPACTO INHERENTE'!E20</f>
        <v/>
      </c>
      <c r="D20" s="47" t="str">
        <f>+'[13]3 PROBABIL E IMPACTO INHERENTE'!M20</f>
        <v/>
      </c>
      <c r="E20" s="48" t="str">
        <f>+'[13]4 MAPA CALOR INHERENTE'!C20</f>
        <v/>
      </c>
      <c r="F20" s="48" t="str">
        <f>+'[13]4 MAPA CALOR INHERENTE'!D20</f>
        <v/>
      </c>
      <c r="G20" s="46" t="str">
        <f>+'[13]4 MAPA CALOR INHERENTE'!E20</f>
        <v/>
      </c>
      <c r="H20" s="49" t="str">
        <f>+'[13]5 VALORACIÓN DEL CONTROL'!S55</f>
        <v/>
      </c>
      <c r="I20" s="50" t="str">
        <f>+'[13]5 VALORACIÓN DEL CONTROL'!T55</f>
        <v/>
      </c>
      <c r="J20" s="48" t="str">
        <f t="shared" si="3"/>
        <v/>
      </c>
      <c r="K20" s="48" t="str">
        <f t="shared" si="4"/>
        <v/>
      </c>
      <c r="L20" s="46" t="str">
        <f t="shared" si="5"/>
        <v/>
      </c>
      <c r="M20" s="46" t="str">
        <f t="shared" si="0"/>
        <v/>
      </c>
      <c r="N20" s="46" t="str">
        <f t="shared" si="1"/>
        <v/>
      </c>
      <c r="O20" s="51"/>
      <c r="P20" s="46"/>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'[13]2 CONTEXTO E IDENTIFICACIÓN'!A21</f>
        <v>R13</v>
      </c>
      <c r="B21" s="46">
        <f>+'[13]2 CONTEXTO E IDENTIFICACIÓN'!F21</f>
        <v>0</v>
      </c>
      <c r="C21" s="47" t="str">
        <f>+'[13]3 PROBABIL E IMPACTO INHERENTE'!E21</f>
        <v/>
      </c>
      <c r="D21" s="47" t="str">
        <f>+'[13]3 PROBABIL E IMPACTO INHERENTE'!M21</f>
        <v/>
      </c>
      <c r="E21" s="48" t="str">
        <f>+'[13]4 MAPA CALOR INHERENTE'!C21</f>
        <v/>
      </c>
      <c r="F21" s="48" t="str">
        <f>+'[13]4 MAPA CALOR INHERENTE'!D21</f>
        <v/>
      </c>
      <c r="G21" s="46" t="str">
        <f>+'[13]4 MAPA CALOR INHERENTE'!E21</f>
        <v/>
      </c>
      <c r="H21" s="49" t="str">
        <f>+'[13]5 VALORACIÓN DEL CONTROL'!S59</f>
        <v/>
      </c>
      <c r="I21" s="50" t="str">
        <f>+'[13]5 VALORACIÓN DEL CONTROL'!T59</f>
        <v/>
      </c>
      <c r="J21" s="48" t="str">
        <f t="shared" si="3"/>
        <v/>
      </c>
      <c r="K21" s="48" t="str">
        <f t="shared" si="4"/>
        <v/>
      </c>
      <c r="L21" s="46" t="str">
        <f t="shared" si="5"/>
        <v/>
      </c>
      <c r="M21" s="46" t="str">
        <f t="shared" si="0"/>
        <v/>
      </c>
      <c r="N21" s="46" t="str">
        <f t="shared" si="1"/>
        <v/>
      </c>
      <c r="O21" s="51"/>
      <c r="P21" s="46"/>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'[13]2 CONTEXTO E IDENTIFICACIÓN'!A22</f>
        <v>R14</v>
      </c>
      <c r="B22" s="46" t="str">
        <f>+'[13]2 CONTEXTO E IDENTIFICACIÓN'!F22</f>
        <v xml:space="preserve">  </v>
      </c>
      <c r="C22" s="47" t="str">
        <f>+'[13]3 PROBABIL E IMPACTO INHERENTE'!E22</f>
        <v/>
      </c>
      <c r="D22" s="47" t="str">
        <f>+'[13]3 PROBABIL E IMPACTO INHERENTE'!M22</f>
        <v/>
      </c>
      <c r="E22" s="48" t="str">
        <f>+'[13]4 MAPA CALOR INHERENTE'!C22</f>
        <v/>
      </c>
      <c r="F22" s="48" t="str">
        <f>+'[13]4 MAPA CALOR INHERENTE'!D22</f>
        <v/>
      </c>
      <c r="G22" s="46" t="str">
        <f>+'[13]4 MAPA CALOR INHERENTE'!E22</f>
        <v/>
      </c>
      <c r="H22" s="49" t="str">
        <f>+'[13]5 VALORACIÓN DEL CONTROL'!S63</f>
        <v/>
      </c>
      <c r="I22" s="50" t="str">
        <f>+'[13]5 VALORACIÓN DEL CONTROL'!T63</f>
        <v/>
      </c>
      <c r="J22" s="48" t="str">
        <f t="shared" si="3"/>
        <v/>
      </c>
      <c r="K22" s="48" t="str">
        <f t="shared" si="4"/>
        <v/>
      </c>
      <c r="L22" s="46" t="str">
        <f t="shared" si="5"/>
        <v/>
      </c>
      <c r="M22" s="46" t="str">
        <f t="shared" si="0"/>
        <v/>
      </c>
      <c r="N22" s="46" t="str">
        <f t="shared" si="1"/>
        <v/>
      </c>
      <c r="O22" s="51"/>
      <c r="P22" s="46"/>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'[13]2 CONTEXTO E IDENTIFICACIÓN'!A23</f>
        <v>R15</v>
      </c>
      <c r="B23" s="46" t="str">
        <f>+'[13]2 CONTEXTO E IDENTIFICACIÓN'!F23</f>
        <v xml:space="preserve">  </v>
      </c>
      <c r="C23" s="47" t="str">
        <f>+'[13]3 PROBABIL E IMPACTO INHERENTE'!E23</f>
        <v/>
      </c>
      <c r="D23" s="47" t="str">
        <f>+'[13]3 PROBABIL E IMPACTO INHERENTE'!M23</f>
        <v/>
      </c>
      <c r="E23" s="48" t="str">
        <f>+'[13]4 MAPA CALOR INHERENTE'!C23</f>
        <v/>
      </c>
      <c r="F23" s="48" t="str">
        <f>+'[13]4 MAPA CALOR INHERENTE'!D23</f>
        <v/>
      </c>
      <c r="G23" s="46" t="str">
        <f>+'[13]4 MAPA CALOR INHERENTE'!E23</f>
        <v/>
      </c>
      <c r="H23" s="49" t="str">
        <f>+'[13]5 VALORACIÓN DEL CONTROL'!S67</f>
        <v/>
      </c>
      <c r="I23" s="50" t="str">
        <f>+'[13]5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'[13]2 CONTEXTO E IDENTIFICACIÓN'!A24</f>
        <v>R16</v>
      </c>
      <c r="B24" s="46" t="str">
        <f>+'[13]2 CONTEXTO E IDENTIFICACIÓN'!F24</f>
        <v xml:space="preserve">  </v>
      </c>
      <c r="C24" s="47" t="str">
        <f>+'[13]3 PROBABIL E IMPACTO INHERENTE'!E24</f>
        <v/>
      </c>
      <c r="D24" s="47" t="str">
        <f>+'[13]3 PROBABIL E IMPACTO INHERENTE'!M24</f>
        <v/>
      </c>
      <c r="E24" s="48" t="str">
        <f>+'[13]4 MAPA CALOR INHERENTE'!C24</f>
        <v/>
      </c>
      <c r="F24" s="48" t="str">
        <f>+'[13]4 MAPA CALOR INHERENTE'!D24</f>
        <v/>
      </c>
      <c r="G24" s="46" t="str">
        <f>+'[13]4 MAPA CALOR INHERENTE'!E24</f>
        <v/>
      </c>
      <c r="H24" s="49" t="str">
        <f>+'[13]5 VALORACIÓN DEL CONTROL'!S71</f>
        <v/>
      </c>
      <c r="I24" s="50" t="str">
        <f>+'[13]5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'[13]2 CONTEXTO E IDENTIFICACIÓN'!A25</f>
        <v>R17</v>
      </c>
      <c r="B25" s="46" t="str">
        <f>+'[13]2 CONTEXTO E IDENTIFICACIÓN'!F25</f>
        <v xml:space="preserve">  </v>
      </c>
      <c r="C25" s="47" t="str">
        <f>+'[13]3 PROBABIL E IMPACTO INHERENTE'!E25</f>
        <v/>
      </c>
      <c r="D25" s="47" t="str">
        <f>+'[13]3 PROBABIL E IMPACTO INHERENTE'!M25</f>
        <v/>
      </c>
      <c r="E25" s="48" t="str">
        <f>+'[13]4 MAPA CALOR INHERENTE'!C25</f>
        <v/>
      </c>
      <c r="F25" s="48" t="str">
        <f>+'[13]4 MAPA CALOR INHERENTE'!D25</f>
        <v/>
      </c>
      <c r="G25" s="46" t="str">
        <f>+'[13]4 MAPA CALOR INHERENTE'!E25</f>
        <v/>
      </c>
      <c r="H25" s="49" t="str">
        <f>+'[13]5 VALORACIÓN DEL CONTROL'!S75</f>
        <v/>
      </c>
      <c r="I25" s="50" t="str">
        <f>+'[13]5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'[13]2 CONTEXTO E IDENTIFICACIÓN'!A26</f>
        <v>R18</v>
      </c>
      <c r="B26" s="46" t="str">
        <f>+'[13]2 CONTEXTO E IDENTIFICACIÓN'!F26</f>
        <v xml:space="preserve">  </v>
      </c>
      <c r="C26" s="47" t="str">
        <f>+'[13]3 PROBABIL E IMPACTO INHERENTE'!E26</f>
        <v/>
      </c>
      <c r="D26" s="47" t="str">
        <f>+'[13]3 PROBABIL E IMPACTO INHERENTE'!M26</f>
        <v/>
      </c>
      <c r="E26" s="48" t="str">
        <f>+'[13]4 MAPA CALOR INHERENTE'!C26</f>
        <v/>
      </c>
      <c r="F26" s="48" t="str">
        <f>+'[13]4 MAPA CALOR INHERENTE'!D26</f>
        <v/>
      </c>
      <c r="G26" s="46" t="str">
        <f>+'[13]4 MAPA CALOR INHERENTE'!E26</f>
        <v/>
      </c>
      <c r="H26" s="49" t="str">
        <f>+'[13]5 VALORACIÓN DEL CONTROL'!S79</f>
        <v/>
      </c>
      <c r="I26" s="50" t="str">
        <f>+'[13]5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'[13]2 CONTEXTO E IDENTIFICACIÓN'!A27</f>
        <v>R19</v>
      </c>
      <c r="B27" s="46" t="str">
        <f>+'[13]2 CONTEXTO E IDENTIFICACIÓN'!F27</f>
        <v xml:space="preserve">  </v>
      </c>
      <c r="C27" s="47" t="str">
        <f>+'[13]3 PROBABIL E IMPACTO INHERENTE'!E27</f>
        <v/>
      </c>
      <c r="D27" s="47" t="str">
        <f>+'[13]3 PROBABIL E IMPACTO INHERENTE'!M27</f>
        <v/>
      </c>
      <c r="E27" s="48" t="str">
        <f>+'[13]4 MAPA CALOR INHERENTE'!C27</f>
        <v/>
      </c>
      <c r="F27" s="48" t="str">
        <f>+'[13]4 MAPA CALOR INHERENTE'!D27</f>
        <v/>
      </c>
      <c r="G27" s="46" t="str">
        <f>+'[13]4 MAPA CALOR INHERENTE'!E27</f>
        <v/>
      </c>
      <c r="H27" s="49" t="str">
        <f>+'[13]5 VALORACIÓN DEL CONTROL'!S83</f>
        <v/>
      </c>
      <c r="I27" s="50" t="str">
        <f>+'[13]5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'[13]2 CONTEXTO E IDENTIFICACIÓN'!A28</f>
        <v>R20</v>
      </c>
      <c r="B28" s="46" t="str">
        <f>+'[13]2 CONTEXTO E IDENTIFICACIÓN'!F28</f>
        <v xml:space="preserve">  </v>
      </c>
      <c r="C28" s="47" t="str">
        <f>+'[13]3 PROBABIL E IMPACTO INHERENTE'!E28</f>
        <v/>
      </c>
      <c r="D28" s="47" t="str">
        <f>+'[13]3 PROBABIL E IMPACTO INHERENTE'!M28</f>
        <v/>
      </c>
      <c r="E28" s="48" t="str">
        <f>+'[13]4 MAPA CALOR INHERENTE'!C28</f>
        <v/>
      </c>
      <c r="F28" s="48" t="str">
        <f>+'[13]4 MAPA CALOR INHERENTE'!D28</f>
        <v/>
      </c>
      <c r="G28" s="46" t="str">
        <f>+'[13]4 MAPA CALOR INHERENTE'!E28</f>
        <v/>
      </c>
      <c r="H28" s="49" t="str">
        <f>+'[13]5 VALORACIÓN DEL CONTROL'!S87</f>
        <v/>
      </c>
      <c r="I28" s="50" t="str">
        <f>+'[13]5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111" priority="6" operator="equal">
      <formula>$AE$13</formula>
    </cfRule>
    <cfRule type="cellIs" dxfId="110" priority="7" operator="equal">
      <formula>$AE$12</formula>
    </cfRule>
    <cfRule type="cellIs" dxfId="109" priority="8" operator="equal">
      <formula>$AE$11</formula>
    </cfRule>
    <cfRule type="cellIs" dxfId="108" priority="9" operator="equal">
      <formula>$AE$10</formula>
    </cfRule>
    <cfRule type="cellIs" dxfId="107" priority="10" operator="equal">
      <formula>$AE$9</formula>
    </cfRule>
  </conditionalFormatting>
  <conditionalFormatting sqref="F9:F28">
    <cfRule type="cellIs" dxfId="106" priority="1" operator="equal">
      <formula>$AF$8</formula>
    </cfRule>
    <cfRule type="cellIs" dxfId="105" priority="2" operator="equal">
      <formula>$AG$8</formula>
    </cfRule>
    <cfRule type="cellIs" dxfId="104" priority="3" operator="equal">
      <formula>$AH$8</formula>
    </cfRule>
    <cfRule type="cellIs" dxfId="103" priority="4" operator="equal">
      <formula>$AI$8</formula>
    </cfRule>
    <cfRule type="cellIs" dxfId="102" priority="5" operator="equal">
      <formula>$AJ$8</formula>
    </cfRule>
  </conditionalFormatting>
  <conditionalFormatting sqref="G9:G28">
    <cfRule type="cellIs" dxfId="101" priority="11" operator="equal">
      <formula>$AF$16</formula>
    </cfRule>
    <cfRule type="cellIs" dxfId="100" priority="12" operator="equal">
      <formula>$AF$17</formula>
    </cfRule>
    <cfRule type="cellIs" dxfId="99" priority="13" operator="equal">
      <formula>$AF$18</formula>
    </cfRule>
    <cfRule type="cellIs" dxfId="98" priority="14" operator="equal">
      <formula>$AF$19</formula>
    </cfRule>
  </conditionalFormatting>
  <conditionalFormatting sqref="I9:J28">
    <cfRule type="cellIs" dxfId="97" priority="15" operator="equal">
      <formula>$AE$13</formula>
    </cfRule>
    <cfRule type="cellIs" dxfId="96" priority="16" operator="equal">
      <formula>$AE$12</formula>
    </cfRule>
    <cfRule type="cellIs" dxfId="95" priority="17" operator="equal">
      <formula>$AE$11</formula>
    </cfRule>
    <cfRule type="cellIs" dxfId="94" priority="18" operator="equal">
      <formula>$AE$10</formula>
    </cfRule>
    <cfRule type="cellIs" dxfId="93" priority="19" operator="equal">
      <formula>$AE$9</formula>
    </cfRule>
  </conditionalFormatting>
  <conditionalFormatting sqref="K9:K28">
    <cfRule type="cellIs" dxfId="92" priority="20" operator="equal">
      <formula>$AF$8</formula>
    </cfRule>
    <cfRule type="cellIs" dxfId="91" priority="21" operator="equal">
      <formula>$AG$8</formula>
    </cfRule>
    <cfRule type="cellIs" dxfId="90" priority="22" operator="equal">
      <formula>$AH$8</formula>
    </cfRule>
    <cfRule type="cellIs" dxfId="89" priority="23" operator="equal">
      <formula>$AI$8</formula>
    </cfRule>
    <cfRule type="cellIs" dxfId="88" priority="24" operator="equal">
      <formula>$AJ$8</formula>
    </cfRule>
  </conditionalFormatting>
  <conditionalFormatting sqref="L9:L28">
    <cfRule type="cellIs" dxfId="87" priority="25" operator="equal">
      <formula>$AF$16</formula>
    </cfRule>
    <cfRule type="cellIs" dxfId="86" priority="26" operator="equal">
      <formula>$AF$17</formula>
    </cfRule>
    <cfRule type="cellIs" dxfId="85" priority="27" operator="equal">
      <formula>$AF$18</formula>
    </cfRule>
    <cfRule type="cellIs" dxfId="84" priority="28" operator="equal">
      <formula>$AF$19</formula>
    </cfRule>
  </conditionalFormatting>
  <dataValidations count="4">
    <dataValidation type="list" allowBlank="1" showInputMessage="1" showErrorMessage="1" sqref="O9:O28" xr:uid="{CC71E7EA-B6D3-4322-B201-450002CA1192}">
      <formula1>INDIRECT($N9)</formula1>
    </dataValidation>
    <dataValidation allowBlank="1" showInputMessage="1" showErrorMessage="1" prompt="Es la materialización del riesgo y las consecuencias de su aparición. Su escala es: 5 bajo impacto, 10 medio, 20 alto impacto._x000a_" sqref="JP8:JV8" xr:uid="{8FB15672-0FC9-421D-951F-CBE36A938C01}"/>
    <dataValidation allowBlank="1" showInputMessage="1" showErrorMessage="1" prompt="La probabilidad se encuentra determinada por una escala de 1 a 3, siendo 1 la menor probabilidad de ocurrencia del riesgo y 3 la mayor probabilidad de  ocurrencia." sqref="JO8" xr:uid="{09C3CF9F-E53B-4E1E-934F-A7CDB6D22A28}"/>
    <dataValidation type="list" allowBlank="1" showInputMessage="1" showErrorMessage="1" sqref="JP9:JV16" xr:uid="{326B9BA1-AA81-44CD-A6ED-EE474D4B62FD}">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DA4F-26EB-4FBD-86DB-F3263A46E5A7}">
  <dimension ref="A1:AX35"/>
  <sheetViews>
    <sheetView workbookViewId="0">
      <selection activeCell="B9" sqref="B9"/>
    </sheetView>
  </sheetViews>
  <sheetFormatPr defaultColWidth="14.28515625" defaultRowHeight="12.75"/>
  <cols>
    <col min="1" max="1" width="11.5703125" style="33" customWidth="1"/>
    <col min="2" max="2" width="36.57031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+'[14]2 CONTEXTO E IDENTIFICACIÓN'!C1</f>
        <v>MAPA DE RIESGOS</v>
      </c>
      <c r="C1" s="1" t="str">
        <f>+'[14]2 CONTEXTO E IDENTIFICACIÓN'!D1</f>
        <v>CÓDIGO:</v>
      </c>
      <c r="D1" s="2">
        <f>+'[14]2 CONTEXTO E IDENTIFICACIÓN'!E1</f>
        <v>0</v>
      </c>
      <c r="E1" s="3"/>
      <c r="F1" s="4" t="str">
        <f>+'[14]2 CONTEXTO E IDENTIFICACIÓN'!$G$4</f>
        <v>Elaboración o Actualización:</v>
      </c>
      <c r="G1" s="5" t="str">
        <f>+IF('[14]2 CONTEXTO E IDENTIFICACIÓN'!$H$4="","",'[14]2 CONTEXTO E IDENTIFICACIÓN'!$H$4)</f>
        <v/>
      </c>
      <c r="H1" s="6"/>
      <c r="I1" s="6"/>
      <c r="U1" s="8"/>
      <c r="V1" s="8"/>
      <c r="AR1" s="9"/>
      <c r="AS1" s="9"/>
      <c r="AT1" s="9"/>
      <c r="AU1" s="9"/>
      <c r="AV1" s="9"/>
    </row>
    <row r="2" spans="1:50" s="7" customFormat="1">
      <c r="A2" s="164"/>
      <c r="B2" s="161"/>
      <c r="C2" s="1" t="str">
        <f>+'[14]2 CONTEXTO E IDENTIFICACIÓN'!D2</f>
        <v>VERSIÓN:</v>
      </c>
      <c r="D2" s="2">
        <f>+'[14]2 CONTEXTO E IDENTIFICACIÓN'!E2</f>
        <v>0</v>
      </c>
      <c r="E2" s="3"/>
      <c r="F2" s="10" t="str">
        <f>+'[14]2 CONTEXTO E IDENTIFICACIÓN'!$E$5</f>
        <v>Vigencia del:</v>
      </c>
      <c r="G2" s="11">
        <f>+IF('[14]2 CONTEXTO E IDENTIFICACIÓN'!$F$5="","",'[14]2 CONTEXTO E IDENTIFICACIÓN'!$F$5)</f>
        <v>45658</v>
      </c>
      <c r="H2" s="12" t="s">
        <v>0</v>
      </c>
      <c r="I2" s="13" t="str">
        <f>+IF('[14]2 CONTEXTO E IDENTIFICACIÓN'!$H$5="","",'[14]2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+IF('[14]2 CONTEXTO E IDENTIFICACIÓN'!$C$4="","",'[14]2 CONTEXTO E IDENTIFICACIÓN'!$C$4)</f>
        <v>SECRETARIA TIC</v>
      </c>
      <c r="C4" s="165"/>
      <c r="D4" s="165"/>
      <c r="E4" s="19"/>
      <c r="F4" s="19"/>
      <c r="G4" s="19"/>
      <c r="H4" s="19"/>
      <c r="I4" s="19"/>
      <c r="J4" s="19"/>
      <c r="K4" s="20"/>
      <c r="S4" s="8"/>
      <c r="T4" s="8"/>
      <c r="AR4" s="9"/>
      <c r="AS4" s="9"/>
      <c r="AT4" s="9"/>
      <c r="AU4" s="9"/>
      <c r="AV4" s="9"/>
    </row>
    <row r="5" spans="1:50" s="7" customFormat="1" ht="30">
      <c r="A5" s="18" t="s">
        <v>2</v>
      </c>
      <c r="B5" s="165" t="str">
        <f>+IF('[14]2 CONTEXTO E IDENTIFICACIÓN'!$E$4="","",'[14]2 CONTEXTO E IDENTIFICACIÓN'!$E$4)</f>
        <v>DIRECCION DE CONECTIVIDAD E INFRAESTRUCTURA TECNOLOGICA</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89.25">
      <c r="A9" s="45" t="str">
        <f>'[14]2 CONTEXTO E IDENTIFICACIÓN'!A9</f>
        <v>R1</v>
      </c>
      <c r="B9" s="46" t="str">
        <f>+'[14]2 CONTEXTO E IDENTIFICACIÓN'!F9</f>
        <v>Posibilidad de pérdida reputacional Por la alteración de los registros en los sistemas de información para beneficios de terceros. (con respecto a los sistemas que están a cargo de esta Dirección). Debido a la perdida de información  de corrrespondencia en el aplicativo SIGOB</v>
      </c>
      <c r="C9" s="47">
        <f>+'[14]3 PROBABIL E IMPACTO INHERENTE'!E9</f>
        <v>0.6</v>
      </c>
      <c r="D9" s="47">
        <f>+'[14]3 PROBABIL E IMPACTO INHERENTE'!M9</f>
        <v>0.4</v>
      </c>
      <c r="E9" s="48" t="str">
        <f>+'[14]4 MAPA CALOR INHERENTE'!C9</f>
        <v>Media</v>
      </c>
      <c r="F9" s="48" t="str">
        <f>+'[14]4 MAPA CALOR INHERENTE'!D9</f>
        <v>Menor</v>
      </c>
      <c r="G9" s="46" t="str">
        <f>+'[14]4 MAPA CALOR INHERENTE'!E9</f>
        <v>Moderado</v>
      </c>
      <c r="H9" s="49">
        <f>+'[14]6 MAPA CALOR RESIDUAL'!C9</f>
        <v>0.3</v>
      </c>
      <c r="I9" s="50">
        <f>+'[14]6 MAPA CALOR RESIDUAL'!D9</f>
        <v>0.4</v>
      </c>
      <c r="J9" s="48" t="str">
        <f>+'[14]6 MAPA CALOR RESIDUAL'!E9</f>
        <v>Baja</v>
      </c>
      <c r="K9" s="48" t="str">
        <f>+'[14]6 MAPA CALOR RESIDUAL'!F9</f>
        <v>Menor</v>
      </c>
      <c r="L9" s="46" t="str">
        <f>+'[14]6 MAPA CALOR RESIDUAL'!G9</f>
        <v>Moderado</v>
      </c>
      <c r="M9" s="46" t="str">
        <f t="shared" ref="M9:M28" si="0">+IF($N9="","",IF($N9=$AG$16,$AH$16,IF($N9=$AG$19,$AH$19)))</f>
        <v>Requiere Plan de Acción</v>
      </c>
      <c r="N9" s="46" t="str">
        <f t="shared" ref="N9:N28" si="1">+IF(L9="","",IF(OR(L9=$AF$16,L9=$AF$17,L9=$AF$18),$AG$16,IF(L9=$AF$19,$AG$19)))</f>
        <v>Reducir_mitigar_Transferir_Evitar</v>
      </c>
      <c r="O9" s="51"/>
      <c r="P9" s="46">
        <f t="shared" ref="P9:P28" si="2">+IF($M9="","",IF($M9=$AH$19,$AG$19,$O9))</f>
        <v>0</v>
      </c>
      <c r="Q9" s="51" t="s">
        <v>232</v>
      </c>
      <c r="R9" s="51" t="s">
        <v>233</v>
      </c>
      <c r="S9" s="64">
        <v>45778</v>
      </c>
      <c r="T9" s="64">
        <v>45899</v>
      </c>
      <c r="U9" s="51"/>
      <c r="V9" s="64">
        <v>45899</v>
      </c>
      <c r="W9" s="51"/>
      <c r="X9" s="51"/>
      <c r="Y9" s="51"/>
      <c r="Z9" s="51" t="s">
        <v>70</v>
      </c>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89.25">
      <c r="A10" s="45" t="str">
        <f>'[14]2 CONTEXTO E IDENTIFICACIÓN'!A10</f>
        <v>R2</v>
      </c>
      <c r="B10" s="46" t="str">
        <f>+'[14]2 CONTEXTO E IDENTIFICACIÓN'!F10</f>
        <v>Posibilidad de pérdida reputacional Por fallas técnicas en el almacenamiento y backup de la información/SIGOB que generan vulnerabilidades en la conservación de los datos institucionales Debido a la perdida de información  de corrrespondencia en el aplicativo SIGOB</v>
      </c>
      <c r="C10" s="47">
        <f>+'[14]3 PROBABIL E IMPACTO INHERENTE'!E10</f>
        <v>0.6</v>
      </c>
      <c r="D10" s="47">
        <f>+'[14]3 PROBABIL E IMPACTO INHERENTE'!M10</f>
        <v>0.4</v>
      </c>
      <c r="E10" s="48" t="str">
        <f>+'[14]4 MAPA CALOR INHERENTE'!C10</f>
        <v>Media</v>
      </c>
      <c r="F10" s="48" t="str">
        <f>+'[14]4 MAPA CALOR INHERENTE'!D10</f>
        <v>Menor</v>
      </c>
      <c r="G10" s="46" t="str">
        <f>+'[14]4 MAPA CALOR INHERENTE'!E10</f>
        <v>Moderado</v>
      </c>
      <c r="H10" s="49">
        <f>+'[14]5 VALORACIÓN DEL CONTROL'!S15</f>
        <v>0.3</v>
      </c>
      <c r="I10" s="50">
        <f>+'[14]5 VALORACIÓN DEL CONTROL'!T15</f>
        <v>0.4</v>
      </c>
      <c r="J10" s="48" t="str">
        <f t="shared" ref="J10:J28" si="3">+IF(H10=0,"",IF(H10&lt;=$AD$13,$AE$13,IF(H10&lt;=$AD$12,$AE$12,IF(H10&lt;=$AD$11,$AE$11,IF(H10&lt;=$AD$10,$AE$10,IF(H10&lt;=$AD$9,$AE$9,""))))))</f>
        <v>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51" t="s">
        <v>234</v>
      </c>
      <c r="R10" s="51" t="s">
        <v>235</v>
      </c>
      <c r="S10" s="64">
        <v>45778</v>
      </c>
      <c r="T10" s="64">
        <v>45899</v>
      </c>
      <c r="U10" s="51"/>
      <c r="V10" s="64">
        <v>45899</v>
      </c>
      <c r="W10" s="51"/>
      <c r="X10" s="51"/>
      <c r="Y10" s="51"/>
      <c r="Z10" s="51" t="s">
        <v>70</v>
      </c>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c r="A11" s="45" t="str">
        <f>'[14]2 CONTEXTO E IDENTIFICACIÓN'!A11</f>
        <v>R3</v>
      </c>
      <c r="B11" s="46" t="str">
        <f>+'[14]2 CONTEXTO E IDENTIFICACIÓN'!F11</f>
        <v xml:space="preserve">  </v>
      </c>
      <c r="C11" s="47" t="str">
        <f>+'[14]3 PROBABIL E IMPACTO INHERENTE'!E11</f>
        <v/>
      </c>
      <c r="D11" s="47" t="str">
        <f>+'[14]3 PROBABIL E IMPACTO INHERENTE'!M11</f>
        <v/>
      </c>
      <c r="E11" s="48" t="str">
        <f>+'[14]4 MAPA CALOR INHERENTE'!C11</f>
        <v/>
      </c>
      <c r="F11" s="48" t="str">
        <f>+'[14]4 MAPA CALOR INHERENTE'!D11</f>
        <v/>
      </c>
      <c r="G11" s="46" t="str">
        <f>+'[14]4 MAPA CALOR INHERENTE'!E11</f>
        <v/>
      </c>
      <c r="H11" s="49" t="str">
        <f>+'[14]5 VALORACIÓN DEL CONTROL'!S19</f>
        <v/>
      </c>
      <c r="I11" s="50" t="str">
        <f>+'[14]5 VALORACIÓN DEL CONTROL'!T19</f>
        <v/>
      </c>
      <c r="J11" s="48" t="str">
        <f t="shared" si="3"/>
        <v/>
      </c>
      <c r="K11" s="48" t="str">
        <f t="shared" si="4"/>
        <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
      </c>
      <c r="M11" s="46" t="str">
        <f t="shared" si="0"/>
        <v/>
      </c>
      <c r="N11" s="46" t="str">
        <f t="shared" si="1"/>
        <v/>
      </c>
      <c r="O11" s="51"/>
      <c r="P11" s="46" t="str">
        <f t="shared" si="2"/>
        <v/>
      </c>
      <c r="Q11" s="51"/>
      <c r="R11" s="51"/>
      <c r="S11" s="64"/>
      <c r="T11" s="64"/>
      <c r="U11" s="51"/>
      <c r="V11" s="51"/>
      <c r="W11" s="51"/>
      <c r="X11" s="51"/>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c r="A12" s="45" t="str">
        <f>'[14]2 CONTEXTO E IDENTIFICACIÓN'!A12</f>
        <v>R4</v>
      </c>
      <c r="B12" s="46" t="str">
        <f>+'[14]2 CONTEXTO E IDENTIFICACIÓN'!F12</f>
        <v xml:space="preserve">  </v>
      </c>
      <c r="C12" s="47" t="str">
        <f>+'[14]3 PROBABIL E IMPACTO INHERENTE'!E12</f>
        <v/>
      </c>
      <c r="D12" s="47" t="str">
        <f>+'[14]3 PROBABIL E IMPACTO INHERENTE'!M12</f>
        <v/>
      </c>
      <c r="E12" s="48" t="str">
        <f>+'[14]4 MAPA CALOR INHERENTE'!C12</f>
        <v/>
      </c>
      <c r="F12" s="48" t="str">
        <f>+'[14]4 MAPA CALOR INHERENTE'!D12</f>
        <v/>
      </c>
      <c r="G12" s="46" t="str">
        <f>+'[14]4 MAPA CALOR INHERENTE'!E12</f>
        <v/>
      </c>
      <c r="H12" s="49" t="str">
        <f>+'[14]5 VALORACIÓN DEL CONTROL'!S23</f>
        <v/>
      </c>
      <c r="I12" s="50" t="str">
        <f>+'[14]5 VALORACIÓN DEL CONTROL'!T23</f>
        <v/>
      </c>
      <c r="J12" s="48" t="str">
        <f t="shared" si="3"/>
        <v/>
      </c>
      <c r="K12" s="48" t="str">
        <f t="shared" si="4"/>
        <v/>
      </c>
      <c r="L12" s="46" t="str">
        <f t="shared" si="5"/>
        <v/>
      </c>
      <c r="M12" s="46" t="str">
        <f t="shared" si="0"/>
        <v/>
      </c>
      <c r="N12" s="46" t="str">
        <f t="shared" si="1"/>
        <v/>
      </c>
      <c r="O12" s="51"/>
      <c r="P12" s="46" t="str">
        <f t="shared" si="2"/>
        <v/>
      </c>
      <c r="Q12" s="51"/>
      <c r="R12" s="51"/>
      <c r="S12" s="64"/>
      <c r="T12" s="64"/>
      <c r="U12" s="51"/>
      <c r="V12" s="51"/>
      <c r="W12" s="51"/>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3.5" thickBot="1">
      <c r="A13" s="45" t="str">
        <f>'[14]2 CONTEXTO E IDENTIFICACIÓN'!A13</f>
        <v>R5</v>
      </c>
      <c r="B13" s="46" t="str">
        <f>+'[14]2 CONTEXTO E IDENTIFICACIÓN'!F13</f>
        <v xml:space="preserve">  </v>
      </c>
      <c r="C13" s="47" t="str">
        <f>+'[14]3 PROBABIL E IMPACTO INHERENTE'!E13</f>
        <v/>
      </c>
      <c r="D13" s="47" t="str">
        <f>+'[14]3 PROBABIL E IMPACTO INHERENTE'!M13</f>
        <v/>
      </c>
      <c r="E13" s="48" t="str">
        <f>+'[14]4 MAPA CALOR INHERENTE'!C13</f>
        <v/>
      </c>
      <c r="F13" s="48" t="str">
        <f>+'[14]4 MAPA CALOR INHERENTE'!D13</f>
        <v/>
      </c>
      <c r="G13" s="46" t="str">
        <f>+'[14]4 MAPA CALOR INHERENTE'!E13</f>
        <v/>
      </c>
      <c r="H13" s="49" t="str">
        <f>+'[14]5 VALORACIÓN DEL CONTROL'!S27</f>
        <v/>
      </c>
      <c r="I13" s="50" t="str">
        <f>+'[14]5 VALORACIÓN DEL CONTROL'!T27</f>
        <v/>
      </c>
      <c r="J13" s="48" t="str">
        <f t="shared" si="3"/>
        <v/>
      </c>
      <c r="K13" s="48" t="str">
        <f t="shared" si="4"/>
        <v/>
      </c>
      <c r="L13" s="46" t="str">
        <f t="shared" si="5"/>
        <v/>
      </c>
      <c r="M13" s="46" t="str">
        <f t="shared" si="0"/>
        <v/>
      </c>
      <c r="N13" s="46" t="str">
        <f t="shared" si="1"/>
        <v/>
      </c>
      <c r="O13" s="51"/>
      <c r="P13" s="46" t="str">
        <f t="shared" si="2"/>
        <v/>
      </c>
      <c r="Q13" s="51"/>
      <c r="R13" s="51"/>
      <c r="S13" s="64"/>
      <c r="T13" s="64"/>
      <c r="U13" s="51"/>
      <c r="V13" s="51"/>
      <c r="W13" s="51"/>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c r="A14" s="45" t="str">
        <f>'[14]2 CONTEXTO E IDENTIFICACIÓN'!A14</f>
        <v>R6</v>
      </c>
      <c r="B14" s="46" t="str">
        <f>+'[14]2 CONTEXTO E IDENTIFICACIÓN'!F14</f>
        <v xml:space="preserve">  </v>
      </c>
      <c r="C14" s="47" t="str">
        <f>+'[14]3 PROBABIL E IMPACTO INHERENTE'!E14</f>
        <v/>
      </c>
      <c r="D14" s="47" t="str">
        <f>+'[14]3 PROBABIL E IMPACTO INHERENTE'!M14</f>
        <v/>
      </c>
      <c r="E14" s="48" t="str">
        <f>+'[14]4 MAPA CALOR INHERENTE'!C14</f>
        <v/>
      </c>
      <c r="F14" s="48" t="str">
        <f>+'[14]4 MAPA CALOR INHERENTE'!D14</f>
        <v/>
      </c>
      <c r="G14" s="46" t="str">
        <f>+'[14]4 MAPA CALOR INHERENTE'!E14</f>
        <v/>
      </c>
      <c r="H14" s="49" t="str">
        <f>+'[14]5 VALORACIÓN DEL CONTROL'!S31</f>
        <v/>
      </c>
      <c r="I14" s="50" t="str">
        <f>+'[14]5 VALORACIÓN DEL CONTROL'!T31</f>
        <v/>
      </c>
      <c r="J14" s="48" t="str">
        <f t="shared" si="3"/>
        <v/>
      </c>
      <c r="K14" s="48" t="str">
        <f t="shared" si="4"/>
        <v/>
      </c>
      <c r="L14" s="46" t="str">
        <f t="shared" si="5"/>
        <v/>
      </c>
      <c r="M14" s="46" t="str">
        <f t="shared" si="0"/>
        <v/>
      </c>
      <c r="N14" s="46" t="str">
        <f t="shared" si="1"/>
        <v/>
      </c>
      <c r="O14" s="51"/>
      <c r="P14" s="46" t="str">
        <f t="shared" si="2"/>
        <v/>
      </c>
      <c r="Q14" s="51"/>
      <c r="R14" s="51"/>
      <c r="S14" s="64"/>
      <c r="T14" s="64"/>
      <c r="U14" s="51"/>
      <c r="V14" s="51"/>
      <c r="W14" s="51"/>
      <c r="X14" s="51"/>
      <c r="Y14" s="51"/>
      <c r="Z14" s="51"/>
      <c r="AA14" s="54"/>
      <c r="AB14" s="54"/>
      <c r="AM14" s="37"/>
      <c r="AN14" s="37"/>
      <c r="AO14" s="44"/>
      <c r="AP14" s="60"/>
      <c r="AQ14" s="61"/>
      <c r="AR14" s="58"/>
      <c r="AS14" s="58"/>
      <c r="AT14" s="58"/>
      <c r="AU14" s="58"/>
      <c r="AV14" s="58"/>
      <c r="AW14" s="44"/>
      <c r="AX14" s="44"/>
    </row>
    <row r="15" spans="1:50" ht="38.25">
      <c r="A15" s="45" t="str">
        <f>'[14]2 CONTEXTO E IDENTIFICACIÓN'!A15</f>
        <v>R7</v>
      </c>
      <c r="B15" s="46" t="str">
        <f>+'[14]2 CONTEXTO E IDENTIFICACIÓN'!F15</f>
        <v xml:space="preserve">  </v>
      </c>
      <c r="C15" s="47" t="str">
        <f>+'[14]3 PROBABIL E IMPACTO INHERENTE'!E15</f>
        <v/>
      </c>
      <c r="D15" s="47" t="str">
        <f>+'[14]3 PROBABIL E IMPACTO INHERENTE'!M15</f>
        <v/>
      </c>
      <c r="E15" s="48" t="str">
        <f>+'[14]4 MAPA CALOR INHERENTE'!C15</f>
        <v/>
      </c>
      <c r="F15" s="48" t="str">
        <f>+'[14]4 MAPA CALOR INHERENTE'!D15</f>
        <v/>
      </c>
      <c r="G15" s="46" t="str">
        <f>+'[14]4 MAPA CALOR INHERENTE'!E15</f>
        <v/>
      </c>
      <c r="H15" s="49" t="str">
        <f>+'[14]5 VALORACIÓN DEL CONTROL'!S35</f>
        <v/>
      </c>
      <c r="I15" s="50" t="str">
        <f>+'[14]5 VALORACIÓN DEL CONTROL'!T35</f>
        <v/>
      </c>
      <c r="J15" s="48" t="str">
        <f t="shared" si="3"/>
        <v/>
      </c>
      <c r="K15" s="48" t="str">
        <f t="shared" si="4"/>
        <v/>
      </c>
      <c r="L15" s="46" t="str">
        <f t="shared" si="5"/>
        <v/>
      </c>
      <c r="M15" s="46" t="str">
        <f t="shared" si="0"/>
        <v/>
      </c>
      <c r="N15" s="46" t="str">
        <f t="shared" si="1"/>
        <v/>
      </c>
      <c r="O15" s="51"/>
      <c r="P15" s="46" t="str">
        <f t="shared" si="2"/>
        <v/>
      </c>
      <c r="Q15" s="51"/>
      <c r="R15" s="51"/>
      <c r="S15" s="64"/>
      <c r="T15" s="64"/>
      <c r="U15" s="51"/>
      <c r="V15" s="51"/>
      <c r="W15" s="51"/>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
      <c r="A16" s="45" t="str">
        <f>'[14]2 CONTEXTO E IDENTIFICACIÓN'!A16</f>
        <v>R8</v>
      </c>
      <c r="B16" s="46" t="str">
        <f>+'[14]2 CONTEXTO E IDENTIFICACIÓN'!F16</f>
        <v xml:space="preserve">  </v>
      </c>
      <c r="C16" s="47" t="str">
        <f>+'[14]3 PROBABIL E IMPACTO INHERENTE'!E16</f>
        <v/>
      </c>
      <c r="D16" s="47" t="str">
        <f>+'[14]3 PROBABIL E IMPACTO INHERENTE'!M16</f>
        <v/>
      </c>
      <c r="E16" s="48" t="str">
        <f>+'[14]4 MAPA CALOR INHERENTE'!C16</f>
        <v/>
      </c>
      <c r="F16" s="48" t="str">
        <f>+'[14]4 MAPA CALOR INHERENTE'!D16</f>
        <v/>
      </c>
      <c r="G16" s="46" t="str">
        <f>+'[14]4 MAPA CALOR INHERENTE'!E16</f>
        <v/>
      </c>
      <c r="H16" s="49" t="str">
        <f>+'[14]5 VALORACIÓN DEL CONTROL'!S39</f>
        <v/>
      </c>
      <c r="I16" s="50" t="str">
        <f>+'[14]5 VALORACIÓN DEL CONTROL'!T39</f>
        <v/>
      </c>
      <c r="J16" s="48" t="str">
        <f t="shared" si="3"/>
        <v/>
      </c>
      <c r="K16" s="48" t="str">
        <f t="shared" si="4"/>
        <v/>
      </c>
      <c r="L16" s="46" t="str">
        <f t="shared" si="5"/>
        <v/>
      </c>
      <c r="M16" s="46" t="str">
        <f t="shared" si="0"/>
        <v/>
      </c>
      <c r="N16" s="46" t="str">
        <f t="shared" si="1"/>
        <v/>
      </c>
      <c r="O16" s="51"/>
      <c r="P16" s="46" t="str">
        <f t="shared" si="2"/>
        <v/>
      </c>
      <c r="Q16" s="51"/>
      <c r="R16" s="51"/>
      <c r="S16" s="64"/>
      <c r="T16" s="64"/>
      <c r="U16" s="51"/>
      <c r="V16" s="51"/>
      <c r="W16" s="51"/>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'[14]2 CONTEXTO E IDENTIFICACIÓN'!A17</f>
        <v>R9</v>
      </c>
      <c r="B17" s="46" t="str">
        <f>+'[14]2 CONTEXTO E IDENTIFICACIÓN'!F17</f>
        <v xml:space="preserve">  </v>
      </c>
      <c r="C17" s="47" t="str">
        <f>+'[14]3 PROBABIL E IMPACTO INHERENTE'!E17</f>
        <v/>
      </c>
      <c r="D17" s="47" t="str">
        <f>+'[14]3 PROBABIL E IMPACTO INHERENTE'!M17</f>
        <v/>
      </c>
      <c r="E17" s="48" t="str">
        <f>+'[14]4 MAPA CALOR INHERENTE'!C17</f>
        <v/>
      </c>
      <c r="F17" s="48" t="str">
        <f>+'[14]4 MAPA CALOR INHERENTE'!D17</f>
        <v/>
      </c>
      <c r="G17" s="46" t="str">
        <f>+'[14]4 MAPA CALOR INHERENTE'!E17</f>
        <v/>
      </c>
      <c r="H17" s="49" t="str">
        <f>+'[14]5 VALORACIÓN DEL CONTROL'!S43</f>
        <v/>
      </c>
      <c r="I17" s="50" t="str">
        <f>+'[14]5 VALORACIÓN DEL CONTROL'!T43</f>
        <v/>
      </c>
      <c r="J17" s="48" t="str">
        <f t="shared" si="3"/>
        <v/>
      </c>
      <c r="K17" s="48" t="str">
        <f t="shared" si="4"/>
        <v/>
      </c>
      <c r="L17" s="46" t="str">
        <f t="shared" si="5"/>
        <v/>
      </c>
      <c r="M17" s="46" t="str">
        <f t="shared" si="0"/>
        <v/>
      </c>
      <c r="N17" s="46" t="str">
        <f t="shared" si="1"/>
        <v/>
      </c>
      <c r="O17" s="51"/>
      <c r="P17" s="46" t="str">
        <f t="shared" si="2"/>
        <v/>
      </c>
      <c r="Q17" s="51"/>
      <c r="R17" s="51"/>
      <c r="S17" s="64"/>
      <c r="T17" s="64"/>
      <c r="U17" s="51"/>
      <c r="V17" s="51"/>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'[14]2 CONTEXTO E IDENTIFICACIÓN'!A18</f>
        <v>R10</v>
      </c>
      <c r="B18" s="46" t="str">
        <f>+'[14]2 CONTEXTO E IDENTIFICACIÓN'!F18</f>
        <v xml:space="preserve">  </v>
      </c>
      <c r="C18" s="47" t="str">
        <f>+'[14]3 PROBABIL E IMPACTO INHERENTE'!E18</f>
        <v/>
      </c>
      <c r="D18" s="47" t="str">
        <f>+'[14]3 PROBABIL E IMPACTO INHERENTE'!M18</f>
        <v/>
      </c>
      <c r="E18" s="48" t="str">
        <f>+'[14]4 MAPA CALOR INHERENTE'!C18</f>
        <v/>
      </c>
      <c r="F18" s="48" t="str">
        <f>+'[14]4 MAPA CALOR INHERENTE'!D18</f>
        <v/>
      </c>
      <c r="G18" s="46" t="str">
        <f>+'[14]4 MAPA CALOR INHERENTE'!E18</f>
        <v/>
      </c>
      <c r="H18" s="49" t="str">
        <f>+'[14]5 VALORACIÓN DEL CONTROL'!S47</f>
        <v/>
      </c>
      <c r="I18" s="50" t="str">
        <f>+'[14]5 VALORACIÓN DEL CONTROL'!T47</f>
        <v/>
      </c>
      <c r="J18" s="48" t="str">
        <f t="shared" si="3"/>
        <v/>
      </c>
      <c r="K18" s="48" t="str">
        <f t="shared" si="4"/>
        <v/>
      </c>
      <c r="L18" s="46" t="str">
        <f t="shared" si="5"/>
        <v/>
      </c>
      <c r="M18" s="46" t="str">
        <f t="shared" si="0"/>
        <v/>
      </c>
      <c r="N18" s="46" t="str">
        <f t="shared" si="1"/>
        <v/>
      </c>
      <c r="O18" s="51"/>
      <c r="P18" s="46" t="str">
        <f t="shared" si="2"/>
        <v/>
      </c>
      <c r="Q18" s="51"/>
      <c r="R18" s="51"/>
      <c r="S18" s="64"/>
      <c r="T18" s="64"/>
      <c r="U18" s="51"/>
      <c r="V18" s="51"/>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'[14]2 CONTEXTO E IDENTIFICACIÓN'!A19</f>
        <v>R11</v>
      </c>
      <c r="B19" s="46" t="str">
        <f>+'[14]2 CONTEXTO E IDENTIFICACIÓN'!F19</f>
        <v xml:space="preserve">  </v>
      </c>
      <c r="C19" s="47" t="str">
        <f>+'[14]3 PROBABIL E IMPACTO INHERENTE'!E19</f>
        <v/>
      </c>
      <c r="D19" s="47" t="str">
        <f>+'[14]3 PROBABIL E IMPACTO INHERENTE'!M19</f>
        <v/>
      </c>
      <c r="E19" s="48" t="str">
        <f>+'[14]4 MAPA CALOR INHERENTE'!C19</f>
        <v/>
      </c>
      <c r="F19" s="48" t="str">
        <f>+'[14]4 MAPA CALOR INHERENTE'!D19</f>
        <v/>
      </c>
      <c r="G19" s="46" t="str">
        <f>+'[14]4 MAPA CALOR INHERENTE'!E19</f>
        <v/>
      </c>
      <c r="H19" s="49" t="str">
        <f>+'[14]5 VALORACIÓN DEL CONTROL'!S51</f>
        <v/>
      </c>
      <c r="I19" s="50" t="str">
        <f>+'[14]5 VALORACIÓN DEL CONTROL'!T51</f>
        <v/>
      </c>
      <c r="J19" s="48" t="str">
        <f t="shared" si="3"/>
        <v/>
      </c>
      <c r="K19" s="48" t="str">
        <f t="shared" si="4"/>
        <v/>
      </c>
      <c r="L19" s="46" t="str">
        <f t="shared" si="5"/>
        <v/>
      </c>
      <c r="M19" s="46" t="str">
        <f t="shared" si="0"/>
        <v/>
      </c>
      <c r="N19" s="46" t="str">
        <f t="shared" si="1"/>
        <v/>
      </c>
      <c r="O19" s="51"/>
      <c r="P19" s="46" t="str">
        <f t="shared" si="2"/>
        <v/>
      </c>
      <c r="Q19" s="51"/>
      <c r="R19" s="51"/>
      <c r="S19" s="64"/>
      <c r="T19" s="64"/>
      <c r="U19" s="51"/>
      <c r="V19" s="51"/>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'[14]2 CONTEXTO E IDENTIFICACIÓN'!A20</f>
        <v>R12</v>
      </c>
      <c r="B20" s="46" t="str">
        <f>+'[14]2 CONTEXTO E IDENTIFICACIÓN'!F20</f>
        <v xml:space="preserve">  </v>
      </c>
      <c r="C20" s="47" t="str">
        <f>+'[14]3 PROBABIL E IMPACTO INHERENTE'!E20</f>
        <v/>
      </c>
      <c r="D20" s="47" t="str">
        <f>+'[14]3 PROBABIL E IMPACTO INHERENTE'!M20</f>
        <v/>
      </c>
      <c r="E20" s="48" t="str">
        <f>+'[14]4 MAPA CALOR INHERENTE'!C20</f>
        <v/>
      </c>
      <c r="F20" s="48" t="str">
        <f>+'[14]4 MAPA CALOR INHERENTE'!D20</f>
        <v/>
      </c>
      <c r="G20" s="46" t="str">
        <f>+'[14]4 MAPA CALOR INHERENTE'!E20</f>
        <v/>
      </c>
      <c r="H20" s="49" t="str">
        <f>+'[14]5 VALORACIÓN DEL CONTROL'!S55</f>
        <v/>
      </c>
      <c r="I20" s="50" t="str">
        <f>+'[14]5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'[14]2 CONTEXTO E IDENTIFICACIÓN'!A21</f>
        <v>R13</v>
      </c>
      <c r="B21" s="46" t="str">
        <f>+'[14]2 CONTEXTO E IDENTIFICACIÓN'!F21</f>
        <v xml:space="preserve">  </v>
      </c>
      <c r="C21" s="47" t="str">
        <f>+'[14]3 PROBABIL E IMPACTO INHERENTE'!E21</f>
        <v/>
      </c>
      <c r="D21" s="47" t="str">
        <f>+'[14]3 PROBABIL E IMPACTO INHERENTE'!M21</f>
        <v/>
      </c>
      <c r="E21" s="48" t="str">
        <f>+'[14]4 MAPA CALOR INHERENTE'!C21</f>
        <v/>
      </c>
      <c r="F21" s="48" t="str">
        <f>+'[14]4 MAPA CALOR INHERENTE'!D21</f>
        <v/>
      </c>
      <c r="G21" s="46" t="str">
        <f>+'[14]4 MAPA CALOR INHERENTE'!E21</f>
        <v/>
      </c>
      <c r="H21" s="49" t="str">
        <f>+'[14]5 VALORACIÓN DEL CONTROL'!S59</f>
        <v/>
      </c>
      <c r="I21" s="50" t="str">
        <f>+'[14]5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'[14]2 CONTEXTO E IDENTIFICACIÓN'!A22</f>
        <v>R14</v>
      </c>
      <c r="B22" s="46" t="str">
        <f>+'[14]2 CONTEXTO E IDENTIFICACIÓN'!F22</f>
        <v xml:space="preserve">  </v>
      </c>
      <c r="C22" s="47" t="str">
        <f>+'[14]3 PROBABIL E IMPACTO INHERENTE'!E22</f>
        <v/>
      </c>
      <c r="D22" s="47" t="str">
        <f>+'[14]3 PROBABIL E IMPACTO INHERENTE'!M22</f>
        <v/>
      </c>
      <c r="E22" s="48" t="str">
        <f>+'[14]4 MAPA CALOR INHERENTE'!C22</f>
        <v/>
      </c>
      <c r="F22" s="48" t="str">
        <f>+'[14]4 MAPA CALOR INHERENTE'!D22</f>
        <v/>
      </c>
      <c r="G22" s="46" t="str">
        <f>+'[14]4 MAPA CALOR INHERENTE'!E22</f>
        <v/>
      </c>
      <c r="H22" s="49" t="str">
        <f>+'[14]5 VALORACIÓN DEL CONTROL'!S63</f>
        <v/>
      </c>
      <c r="I22" s="50" t="str">
        <f>+'[14]5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'[14]2 CONTEXTO E IDENTIFICACIÓN'!A23</f>
        <v>R15</v>
      </c>
      <c r="B23" s="46" t="str">
        <f>+'[14]2 CONTEXTO E IDENTIFICACIÓN'!F23</f>
        <v xml:space="preserve">  </v>
      </c>
      <c r="C23" s="47" t="str">
        <f>+'[14]3 PROBABIL E IMPACTO INHERENTE'!E23</f>
        <v/>
      </c>
      <c r="D23" s="47" t="str">
        <f>+'[14]3 PROBABIL E IMPACTO INHERENTE'!M23</f>
        <v/>
      </c>
      <c r="E23" s="48" t="str">
        <f>+'[14]4 MAPA CALOR INHERENTE'!C23</f>
        <v/>
      </c>
      <c r="F23" s="48" t="str">
        <f>+'[14]4 MAPA CALOR INHERENTE'!D23</f>
        <v/>
      </c>
      <c r="G23" s="46" t="str">
        <f>+'[14]4 MAPA CALOR INHERENTE'!E23</f>
        <v/>
      </c>
      <c r="H23" s="49" t="str">
        <f>+'[14]5 VALORACIÓN DEL CONTROL'!S67</f>
        <v/>
      </c>
      <c r="I23" s="50" t="str">
        <f>+'[14]5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'[14]2 CONTEXTO E IDENTIFICACIÓN'!A24</f>
        <v>R16</v>
      </c>
      <c r="B24" s="46" t="str">
        <f>+'[14]2 CONTEXTO E IDENTIFICACIÓN'!F24</f>
        <v xml:space="preserve">  </v>
      </c>
      <c r="C24" s="47" t="str">
        <f>+'[14]3 PROBABIL E IMPACTO INHERENTE'!E24</f>
        <v/>
      </c>
      <c r="D24" s="47" t="str">
        <f>+'[14]3 PROBABIL E IMPACTO INHERENTE'!M24</f>
        <v/>
      </c>
      <c r="E24" s="48" t="str">
        <f>+'[14]4 MAPA CALOR INHERENTE'!C24</f>
        <v/>
      </c>
      <c r="F24" s="48" t="str">
        <f>+'[14]4 MAPA CALOR INHERENTE'!D24</f>
        <v/>
      </c>
      <c r="G24" s="46" t="str">
        <f>+'[14]4 MAPA CALOR INHERENTE'!E24</f>
        <v/>
      </c>
      <c r="H24" s="49" t="str">
        <f>+'[14]5 VALORACIÓN DEL CONTROL'!S71</f>
        <v/>
      </c>
      <c r="I24" s="50" t="str">
        <f>+'[14]5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'[14]2 CONTEXTO E IDENTIFICACIÓN'!A25</f>
        <v>R17</v>
      </c>
      <c r="B25" s="46" t="str">
        <f>+'[14]2 CONTEXTO E IDENTIFICACIÓN'!F25</f>
        <v xml:space="preserve">  </v>
      </c>
      <c r="C25" s="47" t="str">
        <f>+'[14]3 PROBABIL E IMPACTO INHERENTE'!E25</f>
        <v/>
      </c>
      <c r="D25" s="47" t="str">
        <f>+'[14]3 PROBABIL E IMPACTO INHERENTE'!M25</f>
        <v/>
      </c>
      <c r="E25" s="48" t="str">
        <f>+'[14]4 MAPA CALOR INHERENTE'!C25</f>
        <v/>
      </c>
      <c r="F25" s="48" t="str">
        <f>+'[14]4 MAPA CALOR INHERENTE'!D25</f>
        <v/>
      </c>
      <c r="G25" s="46" t="str">
        <f>+'[14]4 MAPA CALOR INHERENTE'!E25</f>
        <v/>
      </c>
      <c r="H25" s="49" t="str">
        <f>+'[14]5 VALORACIÓN DEL CONTROL'!S75</f>
        <v/>
      </c>
      <c r="I25" s="50" t="str">
        <f>+'[14]5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'[14]2 CONTEXTO E IDENTIFICACIÓN'!A26</f>
        <v>R18</v>
      </c>
      <c r="B26" s="46" t="str">
        <f>+'[14]2 CONTEXTO E IDENTIFICACIÓN'!F26</f>
        <v xml:space="preserve">  </v>
      </c>
      <c r="C26" s="47" t="str">
        <f>+'[14]3 PROBABIL E IMPACTO INHERENTE'!E26</f>
        <v/>
      </c>
      <c r="D26" s="47" t="str">
        <f>+'[14]3 PROBABIL E IMPACTO INHERENTE'!M26</f>
        <v/>
      </c>
      <c r="E26" s="48" t="str">
        <f>+'[14]4 MAPA CALOR INHERENTE'!C26</f>
        <v/>
      </c>
      <c r="F26" s="48" t="str">
        <f>+'[14]4 MAPA CALOR INHERENTE'!D26</f>
        <v/>
      </c>
      <c r="G26" s="46" t="str">
        <f>+'[14]4 MAPA CALOR INHERENTE'!E26</f>
        <v/>
      </c>
      <c r="H26" s="49" t="str">
        <f>+'[14]5 VALORACIÓN DEL CONTROL'!S79</f>
        <v/>
      </c>
      <c r="I26" s="50" t="str">
        <f>+'[14]5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'[14]2 CONTEXTO E IDENTIFICACIÓN'!A27</f>
        <v>R19</v>
      </c>
      <c r="B27" s="46" t="str">
        <f>+'[14]2 CONTEXTO E IDENTIFICACIÓN'!F27</f>
        <v xml:space="preserve">  </v>
      </c>
      <c r="C27" s="47" t="str">
        <f>+'[14]3 PROBABIL E IMPACTO INHERENTE'!E27</f>
        <v/>
      </c>
      <c r="D27" s="47" t="str">
        <f>+'[14]3 PROBABIL E IMPACTO INHERENTE'!M27</f>
        <v/>
      </c>
      <c r="E27" s="48" t="str">
        <f>+'[14]4 MAPA CALOR INHERENTE'!C27</f>
        <v/>
      </c>
      <c r="F27" s="48" t="str">
        <f>+'[14]4 MAPA CALOR INHERENTE'!D27</f>
        <v/>
      </c>
      <c r="G27" s="46" t="str">
        <f>+'[14]4 MAPA CALOR INHERENTE'!E27</f>
        <v/>
      </c>
      <c r="H27" s="49" t="str">
        <f>+'[14]5 VALORACIÓN DEL CONTROL'!S83</f>
        <v/>
      </c>
      <c r="I27" s="50" t="str">
        <f>+'[14]5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'[14]2 CONTEXTO E IDENTIFICACIÓN'!A28</f>
        <v>R20</v>
      </c>
      <c r="B28" s="46" t="str">
        <f>+'[14]2 CONTEXTO E IDENTIFICACIÓN'!F28</f>
        <v xml:space="preserve">  </v>
      </c>
      <c r="C28" s="47" t="str">
        <f>+'[14]3 PROBABIL E IMPACTO INHERENTE'!E28</f>
        <v/>
      </c>
      <c r="D28" s="47" t="str">
        <f>+'[14]3 PROBABIL E IMPACTO INHERENTE'!M28</f>
        <v/>
      </c>
      <c r="E28" s="48" t="str">
        <f>+'[14]4 MAPA CALOR INHERENTE'!C28</f>
        <v/>
      </c>
      <c r="F28" s="48" t="str">
        <f>+'[14]4 MAPA CALOR INHERENTE'!D28</f>
        <v/>
      </c>
      <c r="G28" s="46" t="str">
        <f>+'[14]4 MAPA CALOR INHERENTE'!E28</f>
        <v/>
      </c>
      <c r="H28" s="49" t="str">
        <f>+'[14]5 VALORACIÓN DEL CONTROL'!S87</f>
        <v/>
      </c>
      <c r="I28" s="50" t="str">
        <f>+'[14]5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83" priority="6" operator="equal">
      <formula>$AE$13</formula>
    </cfRule>
    <cfRule type="cellIs" dxfId="82" priority="7" operator="equal">
      <formula>$AE$12</formula>
    </cfRule>
    <cfRule type="cellIs" dxfId="81" priority="8" operator="equal">
      <formula>$AE$11</formula>
    </cfRule>
    <cfRule type="cellIs" dxfId="80" priority="9" operator="equal">
      <formula>$AE$10</formula>
    </cfRule>
    <cfRule type="cellIs" dxfId="79" priority="10" operator="equal">
      <formula>$AE$9</formula>
    </cfRule>
  </conditionalFormatting>
  <conditionalFormatting sqref="F9:F28">
    <cfRule type="cellIs" dxfId="78" priority="1" operator="equal">
      <formula>$AF$8</formula>
    </cfRule>
    <cfRule type="cellIs" dxfId="77" priority="2" operator="equal">
      <formula>$AG$8</formula>
    </cfRule>
    <cfRule type="cellIs" dxfId="76" priority="3" operator="equal">
      <formula>$AH$8</formula>
    </cfRule>
    <cfRule type="cellIs" dxfId="75" priority="4" operator="equal">
      <formula>$AI$8</formula>
    </cfRule>
    <cfRule type="cellIs" dxfId="74" priority="5" operator="equal">
      <formula>$AJ$8</formula>
    </cfRule>
  </conditionalFormatting>
  <conditionalFormatting sqref="G9:G28">
    <cfRule type="cellIs" dxfId="73" priority="11" operator="equal">
      <formula>$AF$16</formula>
    </cfRule>
    <cfRule type="cellIs" dxfId="72" priority="12" operator="equal">
      <formula>$AF$17</formula>
    </cfRule>
    <cfRule type="cellIs" dxfId="71" priority="13" operator="equal">
      <formula>$AF$18</formula>
    </cfRule>
    <cfRule type="cellIs" dxfId="70" priority="14" operator="equal">
      <formula>$AF$19</formula>
    </cfRule>
  </conditionalFormatting>
  <conditionalFormatting sqref="I9:J28">
    <cfRule type="cellIs" dxfId="69" priority="15" operator="equal">
      <formula>$AE$13</formula>
    </cfRule>
    <cfRule type="cellIs" dxfId="68" priority="16" operator="equal">
      <formula>$AE$12</formula>
    </cfRule>
    <cfRule type="cellIs" dxfId="67" priority="17" operator="equal">
      <formula>$AE$11</formula>
    </cfRule>
    <cfRule type="cellIs" dxfId="66" priority="18" operator="equal">
      <formula>$AE$10</formula>
    </cfRule>
    <cfRule type="cellIs" dxfId="65" priority="19" operator="equal">
      <formula>$AE$9</formula>
    </cfRule>
  </conditionalFormatting>
  <conditionalFormatting sqref="K9:K28">
    <cfRule type="cellIs" dxfId="64" priority="20" operator="equal">
      <formula>$AF$8</formula>
    </cfRule>
    <cfRule type="cellIs" dxfId="63" priority="21" operator="equal">
      <formula>$AG$8</formula>
    </cfRule>
    <cfRule type="cellIs" dxfId="62" priority="22" operator="equal">
      <formula>$AH$8</formula>
    </cfRule>
    <cfRule type="cellIs" dxfId="61" priority="23" operator="equal">
      <formula>$AI$8</formula>
    </cfRule>
    <cfRule type="cellIs" dxfId="60" priority="24" operator="equal">
      <formula>$AJ$8</formula>
    </cfRule>
  </conditionalFormatting>
  <conditionalFormatting sqref="L9:L28">
    <cfRule type="cellIs" dxfId="59" priority="25" operator="equal">
      <formula>$AF$16</formula>
    </cfRule>
    <cfRule type="cellIs" dxfId="58" priority="26" operator="equal">
      <formula>$AF$17</formula>
    </cfRule>
    <cfRule type="cellIs" dxfId="57" priority="27" operator="equal">
      <formula>$AF$18</formula>
    </cfRule>
    <cfRule type="cellIs" dxfId="56" priority="28" operator="equal">
      <formula>$AF$19</formula>
    </cfRule>
  </conditionalFormatting>
  <dataValidations count="4">
    <dataValidation type="list" allowBlank="1" showInputMessage="1" showErrorMessage="1" sqref="O9:O28" xr:uid="{C4E7F0E6-146A-44D6-9B8D-E1D682667F6A}">
      <formula1>INDIRECT($N9)</formula1>
    </dataValidation>
    <dataValidation allowBlank="1" showInputMessage="1" showErrorMessage="1" prompt="Es la materialización del riesgo y las consecuencias de su aparición. Su escala es: 5 bajo impacto, 10 medio, 20 alto impacto._x000a_" sqref="JP8:JV8" xr:uid="{2F55A0C2-0A8C-498B-AE0B-F29A4F5E423B}"/>
    <dataValidation allowBlank="1" showInputMessage="1" showErrorMessage="1" prompt="La probabilidad se encuentra determinada por una escala de 1 a 3, siendo 1 la menor probabilidad de ocurrencia del riesgo y 3 la mayor probabilidad de  ocurrencia." sqref="JO8" xr:uid="{AC5C3566-7491-4725-ABD5-EE89C9ECF50B}"/>
    <dataValidation type="list" allowBlank="1" showInputMessage="1" showErrorMessage="1" sqref="JP9:JV16" xr:uid="{638F4B88-8DBE-4CA0-A005-C477F13FA6F8}">
      <formula1>#REF!</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9811-6914-47B2-8C78-48B1EC35B6FF}">
  <dimension ref="A1:AX35"/>
  <sheetViews>
    <sheetView topLeftCell="A14" workbookViewId="0">
      <selection activeCell="D20" sqref="D20"/>
    </sheetView>
  </sheetViews>
  <sheetFormatPr defaultColWidth="14.28515625" defaultRowHeight="12.75"/>
  <cols>
    <col min="1" max="1" width="34.42578125" style="33" customWidth="1"/>
    <col min="2" max="2" width="48.28515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40.28515625" style="38" customWidth="1"/>
    <col min="18" max="18" width="20.85546875" style="38" customWidth="1"/>
    <col min="19" max="19" width="13" style="82" customWidth="1"/>
    <col min="20" max="20" width="13.5703125" style="82" customWidth="1"/>
    <col min="21" max="21" width="40.85546875" style="38" customWidth="1"/>
    <col min="22" max="22" width="46.85546875" style="38" customWidth="1"/>
    <col min="23" max="23" width="51.285156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+'[15]2 CONTEXTO E IDENTIFICACIÓN'!C1</f>
        <v>MAPA DE RIESGOS</v>
      </c>
      <c r="C1" s="1" t="str">
        <f>+'[15]2 CONTEXTO E IDENTIFICACIÓN'!D1</f>
        <v>CÓDIGO:</v>
      </c>
      <c r="D1" s="2">
        <f>+'[15]2 CONTEXTO E IDENTIFICACIÓN'!E1</f>
        <v>0</v>
      </c>
      <c r="E1" s="3"/>
      <c r="F1" s="4" t="str">
        <f>+'[15]2 CONTEXTO E IDENTIFICACIÓN'!$G$4</f>
        <v>Elaboración o Actualización:</v>
      </c>
      <c r="G1" s="5" t="str">
        <f>+IF('[15]2 CONTEXTO E IDENTIFICACIÓN'!$H$4="","",'[15]2 CONTEXTO E IDENTIFICACIÓN'!$H$4)</f>
        <v/>
      </c>
      <c r="H1" s="6"/>
      <c r="I1" s="6"/>
      <c r="U1" s="8"/>
      <c r="V1" s="8"/>
      <c r="AR1" s="9"/>
      <c r="AS1" s="9"/>
      <c r="AT1" s="9"/>
      <c r="AU1" s="9"/>
      <c r="AV1" s="9"/>
    </row>
    <row r="2" spans="1:50" s="7" customFormat="1">
      <c r="A2" s="164"/>
      <c r="B2" s="161"/>
      <c r="C2" s="1" t="str">
        <f>+'[15]2 CONTEXTO E IDENTIFICACIÓN'!D2</f>
        <v>VERSIÓN:</v>
      </c>
      <c r="D2" s="2">
        <f>+'[15]2 CONTEXTO E IDENTIFICACIÓN'!E2</f>
        <v>0</v>
      </c>
      <c r="E2" s="3"/>
      <c r="F2" s="10" t="str">
        <f>+'[15]2 CONTEXTO E IDENTIFICACIÓN'!$E$5</f>
        <v>Vigencia del:</v>
      </c>
      <c r="G2" s="11" t="str">
        <f>+IF('[15]2 CONTEXTO E IDENTIFICACIÓN'!$F$5="","",'[15]2 CONTEXTO E IDENTIFICACIÓN'!$F$5)</f>
        <v/>
      </c>
      <c r="H2" s="12" t="s">
        <v>0</v>
      </c>
      <c r="I2" s="13" t="str">
        <f>+IF('[15]2 CONTEXTO E IDENTIFICACIÓN'!$H$5="","",'[15]2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+IF('[15]2 CONTEXTO E IDENTIFICACIÓN'!$C$4="","",'[15]2 CONTEXTO E IDENTIFICACIÓN'!$C$4)</f>
        <v/>
      </c>
      <c r="C4" s="165"/>
      <c r="D4" s="165"/>
      <c r="E4" s="19"/>
      <c r="F4" s="19"/>
      <c r="G4" s="19"/>
      <c r="H4" s="19"/>
      <c r="I4" s="19"/>
      <c r="J4" s="19"/>
      <c r="K4" s="20"/>
      <c r="S4" s="8"/>
      <c r="T4" s="8"/>
      <c r="AR4" s="9"/>
      <c r="AS4" s="9"/>
      <c r="AT4" s="9"/>
      <c r="AU4" s="9"/>
      <c r="AV4" s="9"/>
    </row>
    <row r="5" spans="1:50" s="7" customFormat="1" ht="15">
      <c r="A5" s="18" t="s">
        <v>2</v>
      </c>
      <c r="B5" s="165" t="str">
        <f>+IF('[15]2 CONTEXTO E IDENTIFICACIÓN'!$E$4="","",'[15]2 CONTEXTO E IDENTIFICACIÓN'!$E$4)</f>
        <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63.75">
      <c r="A9" s="45" t="str">
        <f>'[15]2 CONTEXTO E IDENTIFICACIÓN'!A9</f>
        <v>R1</v>
      </c>
      <c r="B9" s="46" t="str">
        <f>+'[15]2 CONTEXTO E IDENTIFICACIÓN'!F9</f>
        <v>Posibilidad de pérdida reputacional por falta de criterio claro para la eleccion de los participantes en la asamblea de juventudes Debido a no contar con procedimiento sobre quien puede acceder a estos espacio</v>
      </c>
      <c r="C9" s="47">
        <f>+'[15]3 PROBABIL E IMPACTO INHERENTE'!E9</f>
        <v>0.2</v>
      </c>
      <c r="D9" s="47">
        <f>+'[15]3 PROBABIL E IMPACTO INHERENTE'!M9</f>
        <v>0.6</v>
      </c>
      <c r="E9" s="48" t="str">
        <f>+'[15]4 MAPA CALOR INHERENTE'!C9</f>
        <v>Muy Baja</v>
      </c>
      <c r="F9" s="48" t="str">
        <f>+'[15]4 MAPA CALOR INHERENTE'!D9</f>
        <v>Moderado</v>
      </c>
      <c r="G9" s="46" t="str">
        <f>+'[15]4 MAPA CALOR INHERENTE'!E9</f>
        <v>Moderado</v>
      </c>
      <c r="H9" s="49">
        <f>+'[15]6 MAPA CALOR RESIDUAL'!C9</f>
        <v>0.2</v>
      </c>
      <c r="I9" s="50">
        <f>+'[15]6 MAPA CALOR RESIDUAL'!D9</f>
        <v>0.44999999999999996</v>
      </c>
      <c r="J9" s="48" t="str">
        <f>+'[15]6 MAPA CALOR RESIDUAL'!E9</f>
        <v>Muy Baja</v>
      </c>
      <c r="K9" s="48" t="str">
        <f>+'[15]6 MAPA CALOR RESIDUAL'!F9</f>
        <v>Moderado</v>
      </c>
      <c r="L9" s="46" t="str">
        <f>+'[15]6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236</v>
      </c>
      <c r="R9" s="51" t="s">
        <v>237</v>
      </c>
      <c r="S9" s="64"/>
      <c r="T9" s="64"/>
      <c r="U9" s="51"/>
      <c r="V9" s="64"/>
      <c r="W9" s="51"/>
      <c r="X9" s="51"/>
      <c r="Y9" s="51"/>
      <c r="Z9" s="51"/>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89.25">
      <c r="A10" s="45" t="str">
        <f>'[15]2 CONTEXTO E IDENTIFICACIÓN'!A10</f>
        <v>R2</v>
      </c>
      <c r="B10" s="46" t="str">
        <f>+'[15]2 CONTEXTO E IDENTIFICACIÓN'!F10</f>
        <v xml:space="preserve">Posibilidad de pérdida reputacional Por falta de cumplimiento del plan de accion de la Mesa Intersectorial para la politica publica de juventudes Debido a que los responsables de las entidades que participan de la mesa no cumplan con los objetivos propuestos </v>
      </c>
      <c r="C10" s="47">
        <f>+'[15]3 PROBABIL E IMPACTO INHERENTE'!E10</f>
        <v>0.4</v>
      </c>
      <c r="D10" s="47">
        <f>+'[15]3 PROBABIL E IMPACTO INHERENTE'!M10</f>
        <v>0.6</v>
      </c>
      <c r="E10" s="48" t="str">
        <f>+'[15]4 MAPA CALOR INHERENTE'!C10</f>
        <v>Baja</v>
      </c>
      <c r="F10" s="48" t="str">
        <f>+'[15]4 MAPA CALOR INHERENTE'!D10</f>
        <v>Moderado</v>
      </c>
      <c r="G10" s="46" t="str">
        <f>+'[15]4 MAPA CALOR INHERENTE'!E10</f>
        <v>Moderado</v>
      </c>
      <c r="H10" s="49">
        <f>+'[15]5 VALORACIÓN DEL CONTROL'!S15</f>
        <v>0.14399999999999999</v>
      </c>
      <c r="I10" s="50">
        <f>+'[15]5 VALORACIÓN DEL CONTROL'!T15</f>
        <v>0.6</v>
      </c>
      <c r="J10" s="48" t="str">
        <f t="shared" ref="J10:J28" si="3">+IF(H10=0,"",IF(H10&lt;=$AD$13,$AE$13,IF(H10&lt;=$AD$12,$AE$12,IF(H10&lt;=$AD$11,$AE$11,IF(H10&lt;=$AD$10,$AE$10,IF(H10&lt;=$AD$9,$AE$9,""))))))</f>
        <v>Muy Baja</v>
      </c>
      <c r="K10" s="48" t="str">
        <f t="shared" ref="K10:K28" si="4">+IF(I10=0,"",IF(I10&lt;=$AF$7,$AF$8,IF(I10&lt;=$AG$7,$AG$8,IF(I10&lt;=$AH$7,$AH$8,IF(I10&lt;=$AI$7,$AI$8,IF(I10&lt;=$AJ$7,$AJ$8,""))))))</f>
        <v>Moderado</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51" t="s">
        <v>238</v>
      </c>
      <c r="R10" s="51" t="s">
        <v>237</v>
      </c>
      <c r="S10" s="64"/>
      <c r="T10" s="64"/>
      <c r="U10" s="51"/>
      <c r="V10" s="64"/>
      <c r="W10" s="51"/>
      <c r="X10" s="51"/>
      <c r="Y10" s="51"/>
      <c r="Z10" s="51"/>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102">
      <c r="A11" s="45" t="str">
        <f>'[15]2 CONTEXTO E IDENTIFICACIÓN'!A11</f>
        <v>R3</v>
      </c>
      <c r="B11" s="46" t="str">
        <f>+'[15]2 CONTEXTO E IDENTIFICACIÓN'!F11</f>
        <v>Posibilidad de pérdida reputacional Por falta de asignacion de recursos segun lo dicta la ordenanza 386 de 2024 a el presupuesto anual de la secretaria de igualdad para la celebracion de la semana de la juventud de Bolívar. Debido a indebida planificacion en torno a presentacion del proyecto de asignacion presupuestal, solicitud de  CDP y /o gestion de seguimiento contractual ante la secretaria general</v>
      </c>
      <c r="C11" s="47">
        <f>+'[15]3 PROBABIL E IMPACTO INHERENTE'!E11</f>
        <v>0.2</v>
      </c>
      <c r="D11" s="47">
        <f>+'[15]3 PROBABIL E IMPACTO INHERENTE'!M11</f>
        <v>0.6</v>
      </c>
      <c r="E11" s="48" t="str">
        <f>+'[15]4 MAPA CALOR INHERENTE'!C11</f>
        <v>Muy Baja</v>
      </c>
      <c r="F11" s="48" t="str">
        <f>+'[15]4 MAPA CALOR INHERENTE'!D11</f>
        <v>Moderado</v>
      </c>
      <c r="G11" s="46" t="str">
        <f>+'[15]4 MAPA CALOR INHERENTE'!E11</f>
        <v>Moderado</v>
      </c>
      <c r="H11" s="49">
        <f>+'[15]5 VALORACIÓN DEL CONTROL'!S19</f>
        <v>4.3199999999999995E-2</v>
      </c>
      <c r="I11" s="50">
        <f>+'[15]5 VALORACIÓN DEL CONTROL'!T19</f>
        <v>0.6</v>
      </c>
      <c r="J11" s="48" t="str">
        <f t="shared" si="3"/>
        <v>Muy Baja</v>
      </c>
      <c r="K11" s="48" t="str">
        <f t="shared" si="4"/>
        <v>Moderado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46" t="str">
        <f t="shared" si="0"/>
        <v>Requiere Plan de Acción</v>
      </c>
      <c r="N11" s="46" t="str">
        <f t="shared" si="1"/>
        <v>Reducir_mitigar_Transferir_Evitar</v>
      </c>
      <c r="O11" s="51" t="s">
        <v>36</v>
      </c>
      <c r="P11" s="46" t="str">
        <f t="shared" si="2"/>
        <v>Reducir_Mitigar</v>
      </c>
      <c r="Q11" s="51" t="s">
        <v>239</v>
      </c>
      <c r="R11" s="51" t="s">
        <v>237</v>
      </c>
      <c r="S11" s="64"/>
      <c r="T11" s="64"/>
      <c r="U11" s="51"/>
      <c r="V11" s="64"/>
      <c r="W11" s="51"/>
      <c r="X11" s="51"/>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76.5">
      <c r="A12" s="45" t="str">
        <f>'[15]2 CONTEXTO E IDENTIFICACIÓN'!A12</f>
        <v>R4</v>
      </c>
      <c r="B12" s="46" t="str">
        <f>+'[15]2 CONTEXTO E IDENTIFICACIÓN'!F12</f>
        <v>Posibilidad de pérdida reputacional Por falta de recursos para garantizar  la movilidad de los consejeros departamentales a su posesion  Debido a indebida planificacion en torno a presentacion del proyecto de asignacion presupuestal, solicitud de  CDP y /o gestion de seguimiento contractual ante la secretaria general</v>
      </c>
      <c r="C12" s="47">
        <f>+'[15]3 PROBABIL E IMPACTO INHERENTE'!E12</f>
        <v>0.2</v>
      </c>
      <c r="D12" s="47">
        <f>+'[15]3 PROBABIL E IMPACTO INHERENTE'!M12</f>
        <v>0.6</v>
      </c>
      <c r="E12" s="48" t="str">
        <f>+'[15]4 MAPA CALOR INHERENTE'!C12</f>
        <v>Muy Baja</v>
      </c>
      <c r="F12" s="48" t="str">
        <f>+'[15]4 MAPA CALOR INHERENTE'!D12</f>
        <v>Moderado</v>
      </c>
      <c r="G12" s="46" t="str">
        <f>+'[15]4 MAPA CALOR INHERENTE'!E12</f>
        <v>Moderado</v>
      </c>
      <c r="H12" s="49">
        <f>+'[15]5 VALORACIÓN DEL CONTROL'!S23</f>
        <v>4.3199999999999995E-2</v>
      </c>
      <c r="I12" s="50">
        <f>+'[15]5 VALORACIÓN DEL CONTROL'!T23</f>
        <v>0.6</v>
      </c>
      <c r="J12" s="48" t="str">
        <f t="shared" si="3"/>
        <v>Muy Baja</v>
      </c>
      <c r="K12" s="48" t="str">
        <f t="shared" si="4"/>
        <v>Moderado</v>
      </c>
      <c r="L12" s="46" t="str">
        <f t="shared" si="5"/>
        <v>Moderado</v>
      </c>
      <c r="M12" s="46" t="str">
        <f t="shared" si="0"/>
        <v>Requiere Plan de Acción</v>
      </c>
      <c r="N12" s="46" t="str">
        <f t="shared" si="1"/>
        <v>Reducir_mitigar_Transferir_Evitar</v>
      </c>
      <c r="O12" s="51" t="s">
        <v>36</v>
      </c>
      <c r="P12" s="46" t="str">
        <f t="shared" si="2"/>
        <v>Reducir_Mitigar</v>
      </c>
      <c r="Q12" s="51" t="s">
        <v>239</v>
      </c>
      <c r="R12" s="51" t="s">
        <v>237</v>
      </c>
      <c r="S12" s="64"/>
      <c r="T12" s="64"/>
      <c r="U12" s="51"/>
      <c r="V12" s="64"/>
      <c r="W12" s="51"/>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90" thickBot="1">
      <c r="A13" s="45" t="str">
        <f>'[15]2 CONTEXTO E IDENTIFICACIÓN'!A13</f>
        <v>R5</v>
      </c>
      <c r="B13" s="46" t="str">
        <f>+'[15]2 CONTEXTO E IDENTIFICACIÓN'!F13</f>
        <v>Posibilidad de pérdida reputacional Por falta de recursos para garantizar  la movilidad de los consejeros departamentales para asistir a los consejos de gobiernos programados Debido a indebida planificacion en torno a presentacion del proyecto de asignacion presupuestal, solicitud de  CDP y /o gestion de seguimiento contractual ante la secretaria general</v>
      </c>
      <c r="C13" s="47">
        <f>+'[15]3 PROBABIL E IMPACTO INHERENTE'!E13</f>
        <v>0.2</v>
      </c>
      <c r="D13" s="47">
        <f>+'[15]3 PROBABIL E IMPACTO INHERENTE'!M13</f>
        <v>0.6</v>
      </c>
      <c r="E13" s="48" t="str">
        <f>+'[15]4 MAPA CALOR INHERENTE'!C13</f>
        <v>Muy Baja</v>
      </c>
      <c r="F13" s="48" t="str">
        <f>+'[15]4 MAPA CALOR INHERENTE'!D13</f>
        <v>Moderado</v>
      </c>
      <c r="G13" s="46" t="str">
        <f>+'[15]4 MAPA CALOR INHERENTE'!E13</f>
        <v>Moderado</v>
      </c>
      <c r="H13" s="49">
        <f>+'[15]5 VALORACIÓN DEL CONTROL'!S27</f>
        <v>4.3199999999999995E-2</v>
      </c>
      <c r="I13" s="50">
        <f>+'[15]5 VALORACIÓN DEL CONTROL'!T27</f>
        <v>0.6</v>
      </c>
      <c r="J13" s="48" t="str">
        <f t="shared" si="3"/>
        <v>Muy Baja</v>
      </c>
      <c r="K13" s="48" t="str">
        <f t="shared" si="4"/>
        <v>Moderado</v>
      </c>
      <c r="L13" s="46" t="str">
        <f t="shared" si="5"/>
        <v>Moderado</v>
      </c>
      <c r="M13" s="46" t="str">
        <f t="shared" si="0"/>
        <v>Requiere Plan de Acción</v>
      </c>
      <c r="N13" s="46" t="str">
        <f t="shared" si="1"/>
        <v>Reducir_mitigar_Transferir_Evitar</v>
      </c>
      <c r="O13" s="51" t="s">
        <v>36</v>
      </c>
      <c r="P13" s="46" t="str">
        <f t="shared" si="2"/>
        <v>Reducir_Mitigar</v>
      </c>
      <c r="Q13" s="51" t="s">
        <v>239</v>
      </c>
      <c r="R13" s="51" t="s">
        <v>237</v>
      </c>
      <c r="S13" s="125"/>
      <c r="T13" s="125"/>
      <c r="U13" s="51"/>
      <c r="V13" s="64"/>
      <c r="W13" s="51"/>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64.5" thickBot="1">
      <c r="A14" s="45" t="str">
        <f>'[15]2 CONTEXTO E IDENTIFICACIÓN'!A14</f>
        <v>R6</v>
      </c>
      <c r="B14" s="46" t="str">
        <f>+'[15]2 CONTEXTO E IDENTIFICACIÓN'!F14</f>
        <v>Posibilidad de pérdida reputacional Por favorecimiento a beneficiarios sin el cumplimiento de requisitos  Debido a no informar de manera transparente y equitativa a  los posibles beneficiarios</v>
      </c>
      <c r="C14" s="47">
        <f>+'[15]3 PROBABIL E IMPACTO INHERENTE'!E14</f>
        <v>0.2</v>
      </c>
      <c r="D14" s="47">
        <f>+'[15]3 PROBABIL E IMPACTO INHERENTE'!M14</f>
        <v>0.6</v>
      </c>
      <c r="E14" s="48" t="str">
        <f>+'[15]4 MAPA CALOR INHERENTE'!C14</f>
        <v>Muy Baja</v>
      </c>
      <c r="F14" s="48" t="str">
        <f>+'[15]4 MAPA CALOR INHERENTE'!D14</f>
        <v>Moderado</v>
      </c>
      <c r="G14" s="46" t="str">
        <f>+'[15]4 MAPA CALOR INHERENTE'!E14</f>
        <v>Moderado</v>
      </c>
      <c r="H14" s="49">
        <f>+'[15]5 VALORACIÓN DEL CONTROL'!S31</f>
        <v>7.1999999999999995E-2</v>
      </c>
      <c r="I14" s="50">
        <f>+'[15]5 VALORACIÓN DEL CONTROL'!T31</f>
        <v>0.6</v>
      </c>
      <c r="J14" s="48" t="str">
        <f t="shared" si="3"/>
        <v>Muy Baja</v>
      </c>
      <c r="K14" s="48" t="str">
        <f t="shared" si="4"/>
        <v>Moderado</v>
      </c>
      <c r="L14" s="46" t="str">
        <f t="shared" si="5"/>
        <v>Moderado</v>
      </c>
      <c r="M14" s="46" t="str">
        <f t="shared" si="0"/>
        <v>Requiere Plan de Acción</v>
      </c>
      <c r="N14" s="46" t="str">
        <f t="shared" si="1"/>
        <v>Reducir_mitigar_Transferir_Evitar</v>
      </c>
      <c r="O14" s="51" t="s">
        <v>36</v>
      </c>
      <c r="P14" s="46" t="str">
        <f t="shared" si="2"/>
        <v>Reducir_Mitigar</v>
      </c>
      <c r="Q14" s="51" t="s">
        <v>240</v>
      </c>
      <c r="R14" s="126" t="s">
        <v>241</v>
      </c>
      <c r="S14" s="127">
        <v>46037</v>
      </c>
      <c r="T14" s="128">
        <v>46386</v>
      </c>
      <c r="U14" s="129" t="s">
        <v>242</v>
      </c>
      <c r="V14" s="64"/>
      <c r="W14" s="52"/>
      <c r="X14" s="51"/>
      <c r="Y14" s="51"/>
      <c r="Z14" s="51"/>
      <c r="AA14" s="54"/>
      <c r="AB14" s="54"/>
      <c r="AM14" s="37"/>
      <c r="AN14" s="37"/>
      <c r="AO14" s="44"/>
      <c r="AP14" s="60"/>
      <c r="AQ14" s="61"/>
      <c r="AR14" s="58"/>
      <c r="AS14" s="58"/>
      <c r="AT14" s="58"/>
      <c r="AU14" s="58"/>
      <c r="AV14" s="58"/>
      <c r="AW14" s="44"/>
      <c r="AX14" s="44"/>
    </row>
    <row r="15" spans="1:50" ht="39" thickBot="1">
      <c r="A15" s="45" t="str">
        <f>'[15]2 CONTEXTO E IDENTIFICACIÓN'!A15</f>
        <v>R7</v>
      </c>
      <c r="B15" s="46" t="str">
        <f>+'[15]2 CONTEXTO E IDENTIFICACIÓN'!F15</f>
        <v>Posibilidad de pérdida reputacional Por no ejecucion total de proyectos Debido a la no realizacion de las actividades asignadas</v>
      </c>
      <c r="C15" s="47">
        <f>+'[15]3 PROBABIL E IMPACTO INHERENTE'!E15</f>
        <v>0.2</v>
      </c>
      <c r="D15" s="47">
        <f>+'[15]3 PROBABIL E IMPACTO INHERENTE'!M15</f>
        <v>0.6</v>
      </c>
      <c r="E15" s="48" t="str">
        <f>+'[15]4 MAPA CALOR INHERENTE'!C15</f>
        <v>Muy Baja</v>
      </c>
      <c r="F15" s="48" t="str">
        <f>+'[15]4 MAPA CALOR INHERENTE'!D15</f>
        <v>Moderado</v>
      </c>
      <c r="G15" s="46" t="str">
        <f>+'[15]4 MAPA CALOR INHERENTE'!E15</f>
        <v>Moderado</v>
      </c>
      <c r="H15" s="49">
        <f>+'[15]5 VALORACIÓN DEL CONTROL'!S35</f>
        <v>7.1999999999999995E-2</v>
      </c>
      <c r="I15" s="50">
        <f>+'[15]5 VALORACIÓN DEL CONTROL'!T35</f>
        <v>0.6</v>
      </c>
      <c r="J15" s="48" t="str">
        <f t="shared" si="3"/>
        <v>Muy Baja</v>
      </c>
      <c r="K15" s="48" t="str">
        <f t="shared" si="4"/>
        <v>Moderado</v>
      </c>
      <c r="L15" s="46" t="str">
        <f t="shared" si="5"/>
        <v>Moderado</v>
      </c>
      <c r="M15" s="46" t="str">
        <f t="shared" si="0"/>
        <v>Requiere Plan de Acción</v>
      </c>
      <c r="N15" s="46" t="str">
        <f t="shared" si="1"/>
        <v>Reducir_mitigar_Transferir_Evitar</v>
      </c>
      <c r="O15" s="51" t="s">
        <v>36</v>
      </c>
      <c r="P15" s="46" t="str">
        <f t="shared" si="2"/>
        <v>Reducir_Mitigar</v>
      </c>
      <c r="Q15" s="51" t="s">
        <v>243</v>
      </c>
      <c r="R15" s="126" t="s">
        <v>241</v>
      </c>
      <c r="S15" s="130" t="s">
        <v>244</v>
      </c>
      <c r="T15" s="131">
        <v>46386</v>
      </c>
      <c r="U15" s="132" t="s">
        <v>245</v>
      </c>
      <c r="V15" s="64"/>
      <c r="W15" s="51"/>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64.5" thickBot="1">
      <c r="A16" s="45" t="str">
        <f>'[15]2 CONTEXTO E IDENTIFICACIÓN'!A16</f>
        <v>R8</v>
      </c>
      <c r="B16" s="46" t="str">
        <f>+'[15]2 CONTEXTO E IDENTIFICACIÓN'!F16</f>
        <v>Posibilidad de pérdida reputacional Por no articulacion con actores que aporten a el cumplimiento de la Politica Publica de Diversidad sexual y Genero Debido a no realizar una correcta convocatoria a los participantes</v>
      </c>
      <c r="C16" s="47">
        <f>+'[15]3 PROBABIL E IMPACTO INHERENTE'!E16</f>
        <v>0.4</v>
      </c>
      <c r="D16" s="47">
        <f>+'[15]3 PROBABIL E IMPACTO INHERENTE'!M16</f>
        <v>0.6</v>
      </c>
      <c r="E16" s="48" t="str">
        <f>+'[15]4 MAPA CALOR INHERENTE'!C16</f>
        <v>Baja</v>
      </c>
      <c r="F16" s="48" t="str">
        <f>+'[15]4 MAPA CALOR INHERENTE'!D16</f>
        <v>Moderado</v>
      </c>
      <c r="G16" s="46" t="str">
        <f>+'[15]4 MAPA CALOR INHERENTE'!E16</f>
        <v>Moderado</v>
      </c>
      <c r="H16" s="49">
        <f>+'[15]5 VALORACIÓN DEL CONTROL'!S39</f>
        <v>0.14399999999999999</v>
      </c>
      <c r="I16" s="50">
        <f>+'[15]5 VALORACIÓN DEL CONTROL'!T39</f>
        <v>0.6</v>
      </c>
      <c r="J16" s="48" t="str">
        <f t="shared" si="3"/>
        <v>Muy Baja</v>
      </c>
      <c r="K16" s="48" t="str">
        <f t="shared" si="4"/>
        <v>Moderado</v>
      </c>
      <c r="L16" s="46" t="str">
        <f t="shared" si="5"/>
        <v>Moderado</v>
      </c>
      <c r="M16" s="46" t="str">
        <f t="shared" si="0"/>
        <v>Requiere Plan de Acción</v>
      </c>
      <c r="N16" s="46" t="str">
        <f t="shared" si="1"/>
        <v>Reducir_mitigar_Transferir_Evitar</v>
      </c>
      <c r="O16" s="51" t="s">
        <v>36</v>
      </c>
      <c r="P16" s="46" t="str">
        <f t="shared" si="2"/>
        <v>Reducir_Mitigar</v>
      </c>
      <c r="Q16" s="51" t="s">
        <v>246</v>
      </c>
      <c r="R16" s="126" t="s">
        <v>247</v>
      </c>
      <c r="S16" s="133">
        <v>46037</v>
      </c>
      <c r="T16" s="134">
        <v>46386</v>
      </c>
      <c r="U16" s="132" t="s">
        <v>248</v>
      </c>
      <c r="V16" s="64"/>
      <c r="W16" s="51"/>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76.5">
      <c r="A17" s="45" t="str">
        <f>'[15]2 CONTEXTO E IDENTIFICACIÓN'!A17</f>
        <v>R9</v>
      </c>
      <c r="B17" s="46" t="str">
        <f>+'[15]2 CONTEXTO E IDENTIFICACIÓN'!F17</f>
        <v xml:space="preserve">Posibilidad de pérdida reputacional Por no implementacion de programas, estrategias y actividades que prevengan la discriminacion de las personas con OSIGD Debido al poco talento humano asignado para abordar los diferentes municipios del departamento </v>
      </c>
      <c r="C17" s="47">
        <f>+'[15]3 PROBABIL E IMPACTO INHERENTE'!E17</f>
        <v>0.4</v>
      </c>
      <c r="D17" s="47">
        <f>+'[15]3 PROBABIL E IMPACTO INHERENTE'!M17</f>
        <v>0.6</v>
      </c>
      <c r="E17" s="48" t="str">
        <f>+'[15]4 MAPA CALOR INHERENTE'!C17</f>
        <v>Baja</v>
      </c>
      <c r="F17" s="48" t="str">
        <f>+'[15]4 MAPA CALOR INHERENTE'!D17</f>
        <v>Moderado</v>
      </c>
      <c r="G17" s="46" t="str">
        <f>+'[15]4 MAPA CALOR INHERENTE'!E17</f>
        <v>Moderado</v>
      </c>
      <c r="H17" s="49">
        <f>+'[15]5 VALORACIÓN DEL CONTROL'!S43</f>
        <v>0.14399999999999999</v>
      </c>
      <c r="I17" s="50">
        <f>+'[15]5 VALORACIÓN DEL CONTROL'!T43</f>
        <v>0.6</v>
      </c>
      <c r="J17" s="48" t="str">
        <f t="shared" si="3"/>
        <v>Muy Baja</v>
      </c>
      <c r="K17" s="48" t="str">
        <f t="shared" si="4"/>
        <v>Moderado</v>
      </c>
      <c r="L17" s="46" t="str">
        <f t="shared" si="5"/>
        <v>Moderado</v>
      </c>
      <c r="M17" s="46" t="str">
        <f t="shared" si="0"/>
        <v>Requiere Plan de Acción</v>
      </c>
      <c r="N17" s="46" t="str">
        <f t="shared" si="1"/>
        <v>Reducir_mitigar_Transferir_Evitar</v>
      </c>
      <c r="O17" s="51" t="s">
        <v>36</v>
      </c>
      <c r="P17" s="46" t="str">
        <f t="shared" si="2"/>
        <v>Reducir_Mitigar</v>
      </c>
      <c r="Q17" s="51" t="s">
        <v>249</v>
      </c>
      <c r="R17" s="126" t="s">
        <v>247</v>
      </c>
      <c r="S17" s="135">
        <v>46037</v>
      </c>
      <c r="T17" s="136">
        <v>46386</v>
      </c>
      <c r="U17" s="129" t="s">
        <v>250</v>
      </c>
      <c r="V17" s="64"/>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51">
      <c r="A18" s="45" t="str">
        <f>'[15]2 CONTEXTO E IDENTIFICACIÓN'!A18</f>
        <v>R 10</v>
      </c>
      <c r="B18" s="46" t="str">
        <f>+'[15]2 CONTEXTO E IDENTIFICACIÓN'!F18</f>
        <v>Posibilidad de perdida reputacional Por no brindar asistencias tecnicas para la implementacion de mesas tecnicas municipales, debido a deficiencias en la planificacion.</v>
      </c>
      <c r="C18" s="47">
        <f>+'[15]3 PROBABIL E IMPACTO INHERENTE'!E18</f>
        <v>0.4</v>
      </c>
      <c r="D18" s="47">
        <f>+'[15]3 PROBABIL E IMPACTO INHERENTE'!M18</f>
        <v>0.6</v>
      </c>
      <c r="E18" s="48" t="str">
        <f>+'[15]4 MAPA CALOR INHERENTE'!C18</f>
        <v>Baja</v>
      </c>
      <c r="F18" s="48" t="str">
        <f>+'[15]4 MAPA CALOR INHERENTE'!D18</f>
        <v>Moderado</v>
      </c>
      <c r="G18" s="46" t="str">
        <f>+'[15]4 MAPA CALOR INHERENTE'!E18</f>
        <v>Moderado</v>
      </c>
      <c r="H18" s="49">
        <f>+'[15]5 VALORACIÓN DEL CONTROL'!S47</f>
        <v>0.24</v>
      </c>
      <c r="I18" s="50">
        <f>+'[15]5 VALORACIÓN DEL CONTROL'!T47</f>
        <v>0.6</v>
      </c>
      <c r="J18" s="48" t="str">
        <f t="shared" si="3"/>
        <v>Baja</v>
      </c>
      <c r="K18" s="48" t="str">
        <f t="shared" si="4"/>
        <v>Moderado</v>
      </c>
      <c r="L18" s="46" t="str">
        <f t="shared" si="5"/>
        <v>Moderado</v>
      </c>
      <c r="M18" s="46" t="str">
        <f t="shared" si="0"/>
        <v>Requiere Plan de Acción</v>
      </c>
      <c r="N18" s="46" t="str">
        <f t="shared" si="1"/>
        <v>Reducir_mitigar_Transferir_Evitar</v>
      </c>
      <c r="O18" s="51" t="s">
        <v>36</v>
      </c>
      <c r="P18" s="46" t="str">
        <f t="shared" si="2"/>
        <v>Reducir_Mitigar</v>
      </c>
      <c r="Q18" s="51" t="s">
        <v>251</v>
      </c>
      <c r="R18" s="126" t="s">
        <v>247</v>
      </c>
      <c r="S18" s="135">
        <v>46037</v>
      </c>
      <c r="T18" s="137">
        <v>46386</v>
      </c>
      <c r="U18" s="132" t="s">
        <v>252</v>
      </c>
      <c r="V18" s="64"/>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76.5">
      <c r="A19" s="45" t="str">
        <f>'[15]2 CONTEXTO E IDENTIFICACIÓN'!A19</f>
        <v>R11</v>
      </c>
      <c r="B19" s="46" t="str">
        <f>+'[15]2 CONTEXTO E IDENTIFICACIÓN'!F19</f>
        <v xml:space="preserve">Posibilidad de pérdida reputacional Por falta de verificacion o control de cumplimiento de los requisitos establecidos A causa de la ausencia de procedimientos claros y estandarizados para validar la informacion de los beneficiarios </v>
      </c>
      <c r="C19" s="47">
        <f>+'[15]3 PROBABIL E IMPACTO INHERENTE'!E19</f>
        <v>0.4</v>
      </c>
      <c r="D19" s="47">
        <f>+'[15]3 PROBABIL E IMPACTO INHERENTE'!M19</f>
        <v>0.6</v>
      </c>
      <c r="E19" s="48" t="str">
        <f>+'[15]4 MAPA CALOR INHERENTE'!C19</f>
        <v>Baja</v>
      </c>
      <c r="F19" s="48" t="str">
        <f>+'[15]4 MAPA CALOR INHERENTE'!D19</f>
        <v>Moderado</v>
      </c>
      <c r="G19" s="46" t="str">
        <f>+'[15]4 MAPA CALOR INHERENTE'!E19</f>
        <v>Moderado</v>
      </c>
      <c r="H19" s="49">
        <f>+'[15]5 VALORACIÓN DEL CONTROL'!S51</f>
        <v>0.24</v>
      </c>
      <c r="I19" s="50">
        <f>+'[15]5 VALORACIÓN DEL CONTROL'!T51</f>
        <v>0.6</v>
      </c>
      <c r="J19" s="48" t="str">
        <f t="shared" si="3"/>
        <v>Baja</v>
      </c>
      <c r="K19" s="48" t="str">
        <f t="shared" si="4"/>
        <v>Moderado</v>
      </c>
      <c r="L19" s="46" t="str">
        <f t="shared" si="5"/>
        <v>Moderado</v>
      </c>
      <c r="M19" s="46" t="str">
        <f t="shared" si="0"/>
        <v>Requiere Plan de Acción</v>
      </c>
      <c r="N19" s="46" t="str">
        <f t="shared" si="1"/>
        <v>Reducir_mitigar_Transferir_Evitar</v>
      </c>
      <c r="O19" s="51" t="s">
        <v>47</v>
      </c>
      <c r="P19" s="46" t="str">
        <f t="shared" si="2"/>
        <v>Evitar</v>
      </c>
      <c r="Q19" s="51" t="s">
        <v>253</v>
      </c>
      <c r="R19" s="126" t="s">
        <v>254</v>
      </c>
      <c r="S19" s="138"/>
      <c r="T19" s="137"/>
      <c r="U19" s="132"/>
      <c r="V19" s="64"/>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ht="102.75" thickBot="1">
      <c r="A20" s="45" t="str">
        <f>'[15]2 CONTEXTO E IDENTIFICACIÓN'!A20</f>
        <v>R12</v>
      </c>
      <c r="B20" s="46" t="str">
        <f>+'[15]2 CONTEXTO E IDENTIFICACIÓN'!F20</f>
        <v>Posibilidad de pérdida reputacional Por el inadecuado manejo o custodia de la informacion  confidencial   por parte de los funcionarios  debido a la ausencia de mecanismos efectivos de seguimiento y  supervicion   frente a los solicitantes descitos en la ley segun  ley 1712 del 2014 A causa del desconocimiento  y no apicacion del decreto de manejo de la informacion 815 / 2018</v>
      </c>
      <c r="C20" s="47">
        <f>+'[15]3 PROBABIL E IMPACTO INHERENTE'!E20</f>
        <v>0.4</v>
      </c>
      <c r="D20" s="47">
        <f>+'[15]3 PROBABIL E IMPACTO INHERENTE'!M20</f>
        <v>0.6</v>
      </c>
      <c r="E20" s="48" t="str">
        <f>+'[15]4 MAPA CALOR INHERENTE'!C20</f>
        <v>Baja</v>
      </c>
      <c r="F20" s="48" t="str">
        <f>+'[15]4 MAPA CALOR INHERENTE'!D20</f>
        <v>Moderado</v>
      </c>
      <c r="G20" s="46" t="str">
        <f>+'[15]4 MAPA CALOR INHERENTE'!E20</f>
        <v>Moderado</v>
      </c>
      <c r="H20" s="49">
        <f>+'[15]5 VALORACIÓN DEL CONTROL'!S55</f>
        <v>0.24</v>
      </c>
      <c r="I20" s="50">
        <f>+'[15]5 VALORACIÓN DEL CONTROL'!T55</f>
        <v>0.6</v>
      </c>
      <c r="J20" s="48" t="str">
        <f t="shared" si="3"/>
        <v>Baja</v>
      </c>
      <c r="K20" s="48" t="str">
        <f t="shared" si="4"/>
        <v>Moderado</v>
      </c>
      <c r="L20" s="46" t="str">
        <f t="shared" si="5"/>
        <v>Moderado</v>
      </c>
      <c r="M20" s="46" t="str">
        <f t="shared" si="0"/>
        <v>Requiere Plan de Acción</v>
      </c>
      <c r="N20" s="46" t="str">
        <f t="shared" si="1"/>
        <v>Reducir_mitigar_Transferir_Evitar</v>
      </c>
      <c r="O20" s="51"/>
      <c r="P20" s="46">
        <f t="shared" si="2"/>
        <v>0</v>
      </c>
      <c r="Q20" s="51" t="s">
        <v>255</v>
      </c>
      <c r="R20" s="126" t="s">
        <v>254</v>
      </c>
      <c r="S20" s="139"/>
      <c r="T20" s="140"/>
      <c r="U20" s="132"/>
      <c r="V20" s="64"/>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'[15]2 CONTEXTO E IDENTIFICACIÓN'!A21</f>
        <v>R13</v>
      </c>
      <c r="B21" s="46" t="str">
        <f>+'[15]2 CONTEXTO E IDENTIFICACIÓN'!F21</f>
        <v xml:space="preserve">  </v>
      </c>
      <c r="C21" s="47" t="str">
        <f>+'[15]3 PROBABIL E IMPACTO INHERENTE'!E21</f>
        <v/>
      </c>
      <c r="D21" s="47" t="str">
        <f>+'[15]3 PROBABIL E IMPACTO INHERENTE'!M21</f>
        <v/>
      </c>
      <c r="E21" s="48" t="str">
        <f>+'[15]4 MAPA CALOR INHERENTE'!C21</f>
        <v/>
      </c>
      <c r="F21" s="48" t="str">
        <f>+'[15]4 MAPA CALOR INHERENTE'!D21</f>
        <v/>
      </c>
      <c r="G21" s="46" t="str">
        <f>+'[15]4 MAPA CALOR INHERENTE'!E21</f>
        <v/>
      </c>
      <c r="H21" s="49" t="str">
        <f>+'[15]5 VALORACIÓN DEL CONTROL'!S59</f>
        <v/>
      </c>
      <c r="I21" s="50" t="str">
        <f>+'[15]5 VALORACIÓN DEL CONTROL'!T59</f>
        <v/>
      </c>
      <c r="J21" s="48" t="str">
        <f t="shared" si="3"/>
        <v/>
      </c>
      <c r="K21" s="48" t="str">
        <f t="shared" si="4"/>
        <v/>
      </c>
      <c r="L21" s="46" t="str">
        <f t="shared" si="5"/>
        <v/>
      </c>
      <c r="M21" s="46" t="str">
        <f t="shared" si="0"/>
        <v/>
      </c>
      <c r="N21" s="46" t="str">
        <f t="shared" si="1"/>
        <v/>
      </c>
      <c r="O21" s="51"/>
      <c r="P21" s="46" t="str">
        <f t="shared" si="2"/>
        <v/>
      </c>
      <c r="Q21" s="51"/>
      <c r="R21" s="51"/>
      <c r="S21" s="141"/>
      <c r="T21" s="141"/>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'[15]2 CONTEXTO E IDENTIFICACIÓN'!A22</f>
        <v>R14</v>
      </c>
      <c r="B22" s="46" t="str">
        <f>+'[15]2 CONTEXTO E IDENTIFICACIÓN'!F22</f>
        <v xml:space="preserve">  </v>
      </c>
      <c r="C22" s="47" t="str">
        <f>+'[15]3 PROBABIL E IMPACTO INHERENTE'!E22</f>
        <v/>
      </c>
      <c r="D22" s="47" t="str">
        <f>+'[15]3 PROBABIL E IMPACTO INHERENTE'!M22</f>
        <v/>
      </c>
      <c r="E22" s="48" t="str">
        <f>+'[15]4 MAPA CALOR INHERENTE'!C22</f>
        <v/>
      </c>
      <c r="F22" s="48" t="str">
        <f>+'[15]4 MAPA CALOR INHERENTE'!D22</f>
        <v/>
      </c>
      <c r="G22" s="46" t="str">
        <f>+'[15]4 MAPA CALOR INHERENTE'!E22</f>
        <v/>
      </c>
      <c r="H22" s="49" t="str">
        <f>+'[15]5 VALORACIÓN DEL CONTROL'!S63</f>
        <v/>
      </c>
      <c r="I22" s="50" t="str">
        <f>+'[15]5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'[15]2 CONTEXTO E IDENTIFICACIÓN'!A23</f>
        <v>R15</v>
      </c>
      <c r="B23" s="46" t="str">
        <f>+'[15]2 CONTEXTO E IDENTIFICACIÓN'!F23</f>
        <v xml:space="preserve">  </v>
      </c>
      <c r="C23" s="47" t="str">
        <f>+'[15]3 PROBABIL E IMPACTO INHERENTE'!E23</f>
        <v/>
      </c>
      <c r="D23" s="47" t="str">
        <f>+'[15]3 PROBABIL E IMPACTO INHERENTE'!M23</f>
        <v/>
      </c>
      <c r="E23" s="48" t="str">
        <f>+'[15]4 MAPA CALOR INHERENTE'!C23</f>
        <v/>
      </c>
      <c r="F23" s="48" t="str">
        <f>+'[15]4 MAPA CALOR INHERENTE'!D23</f>
        <v/>
      </c>
      <c r="G23" s="46" t="str">
        <f>+'[15]4 MAPA CALOR INHERENTE'!E23</f>
        <v/>
      </c>
      <c r="H23" s="49" t="str">
        <f>+'[15]5 VALORACIÓN DEL CONTROL'!S67</f>
        <v/>
      </c>
      <c r="I23" s="50" t="str">
        <f>+'[15]5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'[15]2 CONTEXTO E IDENTIFICACIÓN'!A24</f>
        <v>R16</v>
      </c>
      <c r="B24" s="46" t="str">
        <f>+'[15]2 CONTEXTO E IDENTIFICACIÓN'!F24</f>
        <v xml:space="preserve">  </v>
      </c>
      <c r="C24" s="47" t="str">
        <f>+'[15]3 PROBABIL E IMPACTO INHERENTE'!E24</f>
        <v/>
      </c>
      <c r="D24" s="47" t="str">
        <f>+'[15]3 PROBABIL E IMPACTO INHERENTE'!M24</f>
        <v/>
      </c>
      <c r="E24" s="48" t="str">
        <f>+'[15]4 MAPA CALOR INHERENTE'!C24</f>
        <v/>
      </c>
      <c r="F24" s="48" t="str">
        <f>+'[15]4 MAPA CALOR INHERENTE'!D24</f>
        <v/>
      </c>
      <c r="G24" s="46" t="str">
        <f>+'[15]4 MAPA CALOR INHERENTE'!E24</f>
        <v/>
      </c>
      <c r="H24" s="49" t="str">
        <f>+'[15]5 VALORACIÓN DEL CONTROL'!S71</f>
        <v/>
      </c>
      <c r="I24" s="50" t="str">
        <f>+'[15]5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'[15]2 CONTEXTO E IDENTIFICACIÓN'!A25</f>
        <v>R17</v>
      </c>
      <c r="B25" s="46" t="str">
        <f>+'[15]2 CONTEXTO E IDENTIFICACIÓN'!F25</f>
        <v xml:space="preserve">  </v>
      </c>
      <c r="C25" s="47" t="str">
        <f>+'[15]3 PROBABIL E IMPACTO INHERENTE'!E25</f>
        <v/>
      </c>
      <c r="D25" s="47" t="str">
        <f>+'[15]3 PROBABIL E IMPACTO INHERENTE'!M25</f>
        <v/>
      </c>
      <c r="E25" s="48" t="str">
        <f>+'[15]4 MAPA CALOR INHERENTE'!C25</f>
        <v/>
      </c>
      <c r="F25" s="48" t="str">
        <f>+'[15]4 MAPA CALOR INHERENTE'!D25</f>
        <v/>
      </c>
      <c r="G25" s="46" t="str">
        <f>+'[15]4 MAPA CALOR INHERENTE'!E25</f>
        <v/>
      </c>
      <c r="H25" s="49" t="str">
        <f>+'[15]5 VALORACIÓN DEL CONTROL'!S75</f>
        <v/>
      </c>
      <c r="I25" s="50" t="str">
        <f>+'[15]5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'[15]2 CONTEXTO E IDENTIFICACIÓN'!A26</f>
        <v>R18</v>
      </c>
      <c r="B26" s="46" t="str">
        <f>+'[15]2 CONTEXTO E IDENTIFICACIÓN'!F26</f>
        <v xml:space="preserve">  </v>
      </c>
      <c r="C26" s="47" t="str">
        <f>+'[15]3 PROBABIL E IMPACTO INHERENTE'!E26</f>
        <v/>
      </c>
      <c r="D26" s="47" t="str">
        <f>+'[15]3 PROBABIL E IMPACTO INHERENTE'!M26</f>
        <v/>
      </c>
      <c r="E26" s="48" t="str">
        <f>+'[15]4 MAPA CALOR INHERENTE'!C26</f>
        <v/>
      </c>
      <c r="F26" s="48" t="str">
        <f>+'[15]4 MAPA CALOR INHERENTE'!D26</f>
        <v/>
      </c>
      <c r="G26" s="46" t="str">
        <f>+'[15]4 MAPA CALOR INHERENTE'!E26</f>
        <v/>
      </c>
      <c r="H26" s="49" t="str">
        <f>+'[15]5 VALORACIÓN DEL CONTROL'!S79</f>
        <v/>
      </c>
      <c r="I26" s="50" t="str">
        <f>+'[15]5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'[15]2 CONTEXTO E IDENTIFICACIÓN'!A27</f>
        <v>R19</v>
      </c>
      <c r="B27" s="46" t="str">
        <f>+'[15]2 CONTEXTO E IDENTIFICACIÓN'!F27</f>
        <v xml:space="preserve">  </v>
      </c>
      <c r="C27" s="47" t="str">
        <f>+'[15]3 PROBABIL E IMPACTO INHERENTE'!E27</f>
        <v/>
      </c>
      <c r="D27" s="47" t="str">
        <f>+'[15]3 PROBABIL E IMPACTO INHERENTE'!M27</f>
        <v/>
      </c>
      <c r="E27" s="48" t="str">
        <f>+'[15]4 MAPA CALOR INHERENTE'!C27</f>
        <v/>
      </c>
      <c r="F27" s="48" t="str">
        <f>+'[15]4 MAPA CALOR INHERENTE'!D27</f>
        <v/>
      </c>
      <c r="G27" s="46" t="str">
        <f>+'[15]4 MAPA CALOR INHERENTE'!E27</f>
        <v/>
      </c>
      <c r="H27" s="49" t="str">
        <f>+'[15]5 VALORACIÓN DEL CONTROL'!S83</f>
        <v/>
      </c>
      <c r="I27" s="50" t="str">
        <f>+'[15]5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'[15]2 CONTEXTO E IDENTIFICACIÓN'!A28</f>
        <v>R20</v>
      </c>
      <c r="B28" s="46" t="str">
        <f>+'[15]2 CONTEXTO E IDENTIFICACIÓN'!F28</f>
        <v xml:space="preserve">  </v>
      </c>
      <c r="C28" s="47" t="str">
        <f>+'[15]3 PROBABIL E IMPACTO INHERENTE'!E28</f>
        <v/>
      </c>
      <c r="D28" s="47" t="str">
        <f>+'[15]3 PROBABIL E IMPACTO INHERENTE'!M28</f>
        <v/>
      </c>
      <c r="E28" s="48" t="str">
        <f>+'[15]4 MAPA CALOR INHERENTE'!C28</f>
        <v/>
      </c>
      <c r="F28" s="48" t="str">
        <f>+'[15]4 MAPA CALOR INHERENTE'!D28</f>
        <v/>
      </c>
      <c r="G28" s="46" t="str">
        <f>+'[15]4 MAPA CALOR INHERENTE'!E28</f>
        <v/>
      </c>
      <c r="H28" s="49" t="str">
        <f>+'[15]5 VALORACIÓN DEL CONTROL'!S87</f>
        <v/>
      </c>
      <c r="I28" s="50" t="str">
        <f>+'[15]5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55" priority="6" operator="equal">
      <formula>$AE$13</formula>
    </cfRule>
    <cfRule type="cellIs" dxfId="54" priority="7" operator="equal">
      <formula>$AE$12</formula>
    </cfRule>
    <cfRule type="cellIs" dxfId="53" priority="8" operator="equal">
      <formula>$AE$11</formula>
    </cfRule>
    <cfRule type="cellIs" dxfId="52" priority="9" operator="equal">
      <formula>$AE$10</formula>
    </cfRule>
    <cfRule type="cellIs" dxfId="51" priority="10" operator="equal">
      <formula>$AE$9</formula>
    </cfRule>
  </conditionalFormatting>
  <conditionalFormatting sqref="F9:F28">
    <cfRule type="cellIs" dxfId="50" priority="1" operator="equal">
      <formula>$AF$8</formula>
    </cfRule>
    <cfRule type="cellIs" dxfId="49" priority="2" operator="equal">
      <formula>$AG$8</formula>
    </cfRule>
    <cfRule type="cellIs" dxfId="48" priority="3" operator="equal">
      <formula>$AH$8</formula>
    </cfRule>
    <cfRule type="cellIs" dxfId="47" priority="4" operator="equal">
      <formula>$AI$8</formula>
    </cfRule>
    <cfRule type="cellIs" dxfId="46" priority="5" operator="equal">
      <formula>$AJ$8</formula>
    </cfRule>
  </conditionalFormatting>
  <conditionalFormatting sqref="G9:G28">
    <cfRule type="cellIs" dxfId="45" priority="11" operator="equal">
      <formula>$AF$16</formula>
    </cfRule>
    <cfRule type="cellIs" dxfId="44" priority="12" operator="equal">
      <formula>$AF$17</formula>
    </cfRule>
    <cfRule type="cellIs" dxfId="43" priority="13" operator="equal">
      <formula>$AF$18</formula>
    </cfRule>
    <cfRule type="cellIs" dxfId="42" priority="14" operator="equal">
      <formula>$AF$19</formula>
    </cfRule>
  </conditionalFormatting>
  <conditionalFormatting sqref="I9:J28">
    <cfRule type="cellIs" dxfId="41" priority="15" operator="equal">
      <formula>$AE$13</formula>
    </cfRule>
    <cfRule type="cellIs" dxfId="40" priority="16" operator="equal">
      <formula>$AE$12</formula>
    </cfRule>
    <cfRule type="cellIs" dxfId="39" priority="17" operator="equal">
      <formula>$AE$11</formula>
    </cfRule>
    <cfRule type="cellIs" dxfId="38" priority="18" operator="equal">
      <formula>$AE$10</formula>
    </cfRule>
    <cfRule type="cellIs" dxfId="37" priority="19" operator="equal">
      <formula>$AE$9</formula>
    </cfRule>
  </conditionalFormatting>
  <conditionalFormatting sqref="K9:K28">
    <cfRule type="cellIs" dxfId="36" priority="20" operator="equal">
      <formula>$AF$8</formula>
    </cfRule>
    <cfRule type="cellIs" dxfId="35" priority="21" operator="equal">
      <formula>$AG$8</formula>
    </cfRule>
    <cfRule type="cellIs" dxfId="34" priority="22" operator="equal">
      <formula>$AH$8</formula>
    </cfRule>
    <cfRule type="cellIs" dxfId="33" priority="23" operator="equal">
      <formula>$AI$8</formula>
    </cfRule>
    <cfRule type="cellIs" dxfId="32" priority="24" operator="equal">
      <formula>$AJ$8</formula>
    </cfRule>
  </conditionalFormatting>
  <conditionalFormatting sqref="L9:L28">
    <cfRule type="cellIs" dxfId="31" priority="25" operator="equal">
      <formula>$AF$16</formula>
    </cfRule>
    <cfRule type="cellIs" dxfId="30" priority="26" operator="equal">
      <formula>$AF$17</formula>
    </cfRule>
    <cfRule type="cellIs" dxfId="29" priority="27" operator="equal">
      <formula>$AF$18</formula>
    </cfRule>
    <cfRule type="cellIs" dxfId="28" priority="28" operator="equal">
      <formula>$AF$19</formula>
    </cfRule>
  </conditionalFormatting>
  <dataValidations count="4">
    <dataValidation type="list" allowBlank="1" showInputMessage="1" showErrorMessage="1" sqref="O9:O28" xr:uid="{D6941278-F8FE-4195-984A-EEAE9AB0448E}">
      <formula1>INDIRECT($N9)</formula1>
    </dataValidation>
    <dataValidation allowBlank="1" showInputMessage="1" showErrorMessage="1" prompt="Es la materialización del riesgo y las consecuencias de su aparición. Su escala es: 5 bajo impacto, 10 medio, 20 alto impacto._x000a_" sqref="JP8:JV8" xr:uid="{E5AB9423-336B-4F61-A042-2CD76494DDE9}"/>
    <dataValidation allowBlank="1" showInputMessage="1" showErrorMessage="1" prompt="La probabilidad se encuentra determinada por una escala de 1 a 3, siendo 1 la menor probabilidad de ocurrencia del riesgo y 3 la mayor probabilidad de  ocurrencia." sqref="JO8" xr:uid="{FA8CE179-5B58-47E0-98B3-4962B72A92A8}"/>
    <dataValidation type="list" allowBlank="1" showInputMessage="1" showErrorMessage="1" sqref="JP9:JV16" xr:uid="{4B2CB95B-B516-4160-8F60-599B166B19E2}">
      <formula1>#REF!</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987E-3DF3-4DE3-9EAB-70DFF0397ABD}">
  <dimension ref="A1:AX35"/>
  <sheetViews>
    <sheetView workbookViewId="0">
      <selection activeCell="H4" sqref="H4"/>
    </sheetView>
  </sheetViews>
  <sheetFormatPr defaultColWidth="14.28515625" defaultRowHeight="12.75"/>
  <cols>
    <col min="1" max="1" width="11.5703125" style="33" customWidth="1"/>
    <col min="2" max="2" width="25.140625" style="38" customWidth="1"/>
    <col min="3" max="4" width="18" style="38" customWidth="1"/>
    <col min="5" max="5" width="22.140625" style="80" customWidth="1"/>
    <col min="6" max="6" width="18.5703125" style="80" customWidth="1"/>
    <col min="7" max="7" width="17.7109375" style="38" customWidth="1"/>
    <col min="8" max="8" width="15.42578125" style="38" customWidth="1"/>
    <col min="9" max="9" width="13" style="38" customWidth="1"/>
    <col min="10" max="10" width="16.42578125" style="80" customWidth="1"/>
    <col min="11" max="11" width="14.85546875" style="80" customWidth="1"/>
    <col min="12" max="12" width="17.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9"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+'[16]2 CONTEXTO E IDENTIFICACIÓN'!C1</f>
        <v>MAPA DE RIESGOS ANTICORRUPCION                                                                                     SECRETARIA GENERAL</v>
      </c>
      <c r="C1" s="1" t="str">
        <f>+'[16]2 CONTEXTO E IDENTIFICACIÓN'!G1</f>
        <v>CÓDIGO:</v>
      </c>
      <c r="D1" s="2">
        <f>+'[16]2 CONTEXTO E IDENTIFICACIÓN'!H1</f>
        <v>0</v>
      </c>
      <c r="E1" s="3"/>
      <c r="F1" s="4" t="str">
        <f>+'[16]2 CONTEXTO E IDENTIFICACIÓN'!$G$4</f>
        <v>Elaboración o Actualización:</v>
      </c>
      <c r="G1" s="5" t="str">
        <f>+IF('[16]2 CONTEXTO E IDENTIFICACIÓN'!$H$4="","",'[16]2 CONTEXTO E IDENTIFICACIÓN'!$H$4)</f>
        <v>ACTUALIZACION</v>
      </c>
      <c r="H1" s="6"/>
      <c r="I1" s="6"/>
      <c r="U1" s="8"/>
      <c r="V1" s="8"/>
      <c r="AR1" s="9"/>
      <c r="AS1" s="9"/>
      <c r="AT1" s="9"/>
      <c r="AU1" s="9"/>
      <c r="AV1" s="9"/>
    </row>
    <row r="2" spans="1:50" s="7" customFormat="1">
      <c r="A2" s="164"/>
      <c r="B2" s="161"/>
      <c r="C2" s="1" t="str">
        <f>+'[16]2 CONTEXTO E IDENTIFICACIÓN'!G2</f>
        <v>VERSIÓN:</v>
      </c>
      <c r="D2" s="2" t="str">
        <f>+'[16]2 CONTEXTO E IDENTIFICACIÓN'!H2</f>
        <v>2</v>
      </c>
      <c r="E2" s="3"/>
      <c r="F2" s="10" t="str">
        <f>+'[16]2 CONTEXTO E IDENTIFICACIÓN'!$E$5</f>
        <v>Vigencia del:</v>
      </c>
      <c r="G2" s="11" t="str">
        <f>+IF('[16]2 CONTEXTO E IDENTIFICACIÓN'!$F$5="","",'[16]2 CONTEXTO E IDENTIFICACIÓN'!$F$5)</f>
        <v>011/01/2026</v>
      </c>
      <c r="H2" s="12" t="s">
        <v>0</v>
      </c>
      <c r="I2" s="13">
        <f>+IF('[16]2 CONTEXTO E IDENTIFICACIÓN'!$H$5="","",'[16]2 CONTEXTO E IDENTIFICACIÓN'!$H$5)</f>
        <v>46142</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e">
        <f>+IF('[16]2 CONTEXTO E IDENTIFICACIÓN'!#REF!="","",'[16]2 CONTEXTO E IDENTIFICACIÓN'!#REF!)</f>
        <v>#REF!</v>
      </c>
      <c r="C4" s="165"/>
      <c r="D4" s="165"/>
      <c r="E4" s="19"/>
      <c r="F4" s="19"/>
      <c r="G4" s="19"/>
      <c r="H4" s="19"/>
      <c r="I4" s="19"/>
      <c r="J4" s="19"/>
      <c r="K4" s="20"/>
      <c r="S4" s="8"/>
      <c r="T4" s="8"/>
      <c r="AR4" s="9"/>
      <c r="AS4" s="9"/>
      <c r="AT4" s="9"/>
      <c r="AU4" s="9"/>
      <c r="AV4" s="9"/>
    </row>
    <row r="5" spans="1:50" s="7" customFormat="1" ht="30">
      <c r="A5" s="18" t="s">
        <v>2</v>
      </c>
      <c r="B5" s="165" t="str">
        <f>+IF('[16]2 CONTEXTO E IDENTIFICACIÓN'!$E$4="","",'[16]2 CONTEXTO E IDENTIFICACIÓN'!$E$4)</f>
        <v>ATENCION AL CIUDADANO Y GESTION DOCUMENTAL, FUNCION PUBLICA Y LOGISTICA</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216.75">
      <c r="A9" s="142" t="str">
        <f>'[16]2 CONTEXTO E IDENTIFICACIÓN'!A9</f>
        <v>R1</v>
      </c>
      <c r="B9" s="143" t="str">
        <f>+'[16]2 CONTEXTO E IDENTIFICACIÓN'!F9</f>
        <v xml:space="preserve">Posibilidad de pérdida reputacional Por Indebido direccionamiento de la correspondencia allegada por los medios contemplados para la recepción de PQRSD. Debido Intensión de dilatar los proceos en la antención oportuna de PQRSD. (Vencimiento de términos). </v>
      </c>
      <c r="C9" s="144">
        <f>+'[16]3 PROBABIL E IMPACTO INHERENTE'!E9</f>
        <v>0.6</v>
      </c>
      <c r="D9" s="144">
        <f>+'[16]3 PROBABIL E IMPACTO INHERENTE'!M9</f>
        <v>0.8</v>
      </c>
      <c r="E9" s="48" t="str">
        <f>+'[16]4 MAPA CALOR INHERENTE'!C9</f>
        <v>Media</v>
      </c>
      <c r="F9" s="48" t="str">
        <f>+'[16]4 MAPA CALOR INHERENTE'!D9</f>
        <v>Mayor</v>
      </c>
      <c r="G9" s="46" t="str">
        <f>+'[16]4 MAPA CALOR INHERENTE'!E9</f>
        <v>Alto</v>
      </c>
      <c r="H9" s="49">
        <f>+'[16]6 MAPA CALOR RESIDUAL'!C9</f>
        <v>0.12959999999999999</v>
      </c>
      <c r="I9" s="50">
        <f>+'[16]6 MAPA CALOR RESIDUAL'!D9</f>
        <v>0.8</v>
      </c>
      <c r="J9" s="48" t="str">
        <f>+'[16]6 MAPA CALOR RESIDUAL'!E9</f>
        <v>Muy Baja</v>
      </c>
      <c r="K9" s="48" t="str">
        <f>+'[16]6 MAPA CALOR RESIDUAL'!F9</f>
        <v>Mayor</v>
      </c>
      <c r="L9" s="46" t="str">
        <f>+'[16]6 MAPA CALOR RESIDUAL'!G9</f>
        <v>Alto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145" t="s">
        <v>256</v>
      </c>
      <c r="R9" s="51" t="s">
        <v>257</v>
      </c>
      <c r="S9" s="64">
        <v>45659</v>
      </c>
      <c r="T9" s="64">
        <v>46022</v>
      </c>
      <c r="U9" s="51"/>
      <c r="V9" s="51" t="s">
        <v>258</v>
      </c>
      <c r="W9" s="51"/>
      <c r="X9" s="51"/>
      <c r="Y9" s="51"/>
      <c r="Z9" s="51"/>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178.5">
      <c r="A10" s="142" t="str">
        <f>'[16]2 CONTEXTO E IDENTIFICACIÓN'!A10</f>
        <v>R2</v>
      </c>
      <c r="B10" s="143" t="str">
        <f>+'[16]2 CONTEXTO E IDENTIFICACIÓN'!F10</f>
        <v>Posibilidad de pérdida reputacional Por Perdida de solicitudes y/o PQRSD recibidas por los medios contemplados para la recepción de estas. Debido al Incumplimiento del Protocolo para la atención y manejo de los canales virtuales de atención al ciudadano de la Gobernación de Bolívar.</v>
      </c>
      <c r="C10" s="144">
        <f>+'[16]3 PROBABIL E IMPACTO INHERENTE'!E10</f>
        <v>0.6</v>
      </c>
      <c r="D10" s="144">
        <f>+'[16]3 PROBABIL E IMPACTO INHERENTE'!M10</f>
        <v>0.8</v>
      </c>
      <c r="E10" s="48" t="str">
        <f>+'[16]4 MAPA CALOR INHERENTE'!C10</f>
        <v>Media</v>
      </c>
      <c r="F10" s="48" t="str">
        <f>+'[16]4 MAPA CALOR INHERENTE'!D10</f>
        <v>Mayor</v>
      </c>
      <c r="G10" s="46" t="str">
        <f>+'[16]4 MAPA CALOR INHERENTE'!E10</f>
        <v>Alto</v>
      </c>
      <c r="H10" s="49">
        <f>+'[16]5 VALORACIÓN DEL CONTROL'!S15</f>
        <v>0.216</v>
      </c>
      <c r="I10" s="50">
        <f>+'[16]5 VALORACIÓN DEL CONTROL'!T15</f>
        <v>0.8</v>
      </c>
      <c r="J10" s="48" t="str">
        <f t="shared" ref="J10:J28" si="3">+IF(H10=0,"",IF(H10&lt;=$AD$13,$AE$13,IF(H10&lt;=$AD$12,$AE$12,IF(H10&lt;=$AD$11,$AE$11,IF(H10&lt;=$AD$10,$AE$10,IF(H10&lt;=$AD$9,$AE$9,""))))))</f>
        <v>Baja</v>
      </c>
      <c r="K10" s="48" t="str">
        <f t="shared" ref="K10:K28" si="4">+IF(I10=0,"",IF(I10&lt;=$AF$7,$AF$8,IF(I10&lt;=$AG$7,$AG$8,IF(I10&lt;=$AH$7,$AH$8,IF(I10&lt;=$AI$7,$AI$8,IF(I10&lt;=$AJ$7,$AJ$8,""))))))</f>
        <v>Mayor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Alto</v>
      </c>
      <c r="M10" s="46" t="str">
        <f t="shared" si="0"/>
        <v>Requiere Plan de Acción</v>
      </c>
      <c r="N10" s="46" t="str">
        <f t="shared" si="1"/>
        <v>Reducir_mitigar_Transferir_Evitar</v>
      </c>
      <c r="O10" s="51" t="s">
        <v>36</v>
      </c>
      <c r="P10" s="46" t="str">
        <f t="shared" si="2"/>
        <v>Reducir_Mitigar</v>
      </c>
      <c r="Q10" s="145" t="s">
        <v>259</v>
      </c>
      <c r="R10" s="51" t="s">
        <v>257</v>
      </c>
      <c r="S10" s="64">
        <v>45659</v>
      </c>
      <c r="T10" s="64">
        <v>46022</v>
      </c>
      <c r="U10" s="51"/>
      <c r="V10" s="51" t="s">
        <v>258</v>
      </c>
      <c r="W10" s="51"/>
      <c r="X10" s="51"/>
      <c r="Y10" s="51"/>
      <c r="Z10" s="51"/>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89.25">
      <c r="A11" s="142" t="str">
        <f>'[16]2 CONTEXTO E IDENTIFICACIÓN'!A11</f>
        <v>R3</v>
      </c>
      <c r="B11" s="143" t="str">
        <f>+'[16]2 CONTEXTO E IDENTIFICACIÓN'!F11</f>
        <v>Posibilidad de pérdida reputacional Por cobros indevidos de tramites de pasaportes Debido al falta de control de la entidad</v>
      </c>
      <c r="C11" s="144">
        <f>+'[16]3 PROBABIL E IMPACTO INHERENTE'!E11</f>
        <v>1</v>
      </c>
      <c r="D11" s="144">
        <f>+'[16]3 PROBABIL E IMPACTO INHERENTE'!M11</f>
        <v>1</v>
      </c>
      <c r="E11" s="48" t="str">
        <f>+'[16]4 MAPA CALOR INHERENTE'!C11</f>
        <v>Muy Alta</v>
      </c>
      <c r="F11" s="48" t="str">
        <f>+'[16]4 MAPA CALOR INHERENTE'!D11</f>
        <v>Catastrófico</v>
      </c>
      <c r="G11" s="46" t="str">
        <f>+'[16]4 MAPA CALOR INHERENTE'!E11</f>
        <v>Extremo</v>
      </c>
      <c r="H11" s="49">
        <f>+'[16]5 VALORACIÓN DEL CONTROL'!S19</f>
        <v>0.18</v>
      </c>
      <c r="I11" s="50">
        <f>+'[16]5 VALORACIÓN DEL CONTROL'!T19</f>
        <v>1</v>
      </c>
      <c r="J11" s="48" t="str">
        <f t="shared" si="3"/>
        <v>Muy Baja</v>
      </c>
      <c r="K11" s="48" t="str">
        <f t="shared" si="4"/>
        <v>Catastrófico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46" t="str">
        <f t="shared" si="0"/>
        <v>Requiere Plan de Acción</v>
      </c>
      <c r="N11" s="46" t="str">
        <f t="shared" si="1"/>
        <v>Reducir_mitigar_Transferir_Evitar</v>
      </c>
      <c r="O11" s="51" t="s">
        <v>36</v>
      </c>
      <c r="P11" s="46" t="str">
        <f t="shared" si="2"/>
        <v>Reducir_Mitigar</v>
      </c>
      <c r="Q11" s="145" t="s">
        <v>260</v>
      </c>
      <c r="R11" s="51" t="s">
        <v>257</v>
      </c>
      <c r="S11" s="64">
        <v>45659</v>
      </c>
      <c r="T11" s="64">
        <v>46022</v>
      </c>
      <c r="U11" s="51"/>
      <c r="V11" s="51" t="s">
        <v>258</v>
      </c>
      <c r="W11" s="51"/>
      <c r="X11" s="51"/>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165.75">
      <c r="A12" s="142" t="str">
        <f>'[16]2 CONTEXTO E IDENTIFICACIÓN'!A12</f>
        <v>R4</v>
      </c>
      <c r="B12" s="143" t="str">
        <f>+'[16]2 CONTEXTO E IDENTIFICACIÓN'!F12</f>
        <v>Posibilidad de pérdida reputacional Por perdida del y deterioro del patrimonio Archivístico debido a la mala implementación de los procesos técnicos de gestión documental en las diferentes oficinas productoras de la entidad y las malas prácticas en el cumplimiento de la función archivística en las entidades territoriales.</v>
      </c>
      <c r="C12" s="144">
        <f>+'[16]3 PROBABIL E IMPACTO INHERENTE'!E12</f>
        <v>0.6</v>
      </c>
      <c r="D12" s="144">
        <f>+'[16]3 PROBABIL E IMPACTO INHERENTE'!M12</f>
        <v>1</v>
      </c>
      <c r="E12" s="48" t="str">
        <f>+'[16]4 MAPA CALOR INHERENTE'!C12</f>
        <v>Media</v>
      </c>
      <c r="F12" s="48" t="str">
        <f>+'[16]4 MAPA CALOR INHERENTE'!D12</f>
        <v>Catastrófico</v>
      </c>
      <c r="G12" s="46" t="str">
        <f>+'[16]4 MAPA CALOR INHERENTE'!E12</f>
        <v>Extremo</v>
      </c>
      <c r="H12" s="49">
        <f>+'[16]5 VALORACIÓN DEL CONTROL'!S23</f>
        <v>0.216</v>
      </c>
      <c r="I12" s="50">
        <f>+'[16]5 VALORACIÓN DEL CONTROL'!T23</f>
        <v>1</v>
      </c>
      <c r="J12" s="48" t="str">
        <f t="shared" si="3"/>
        <v>Baja</v>
      </c>
      <c r="K12" s="48" t="str">
        <f t="shared" si="4"/>
        <v>Catastrófico</v>
      </c>
      <c r="L12" s="46" t="str">
        <f t="shared" si="5"/>
        <v>Extremo</v>
      </c>
      <c r="M12" s="46" t="str">
        <f t="shared" si="0"/>
        <v>Requiere Plan de Acción</v>
      </c>
      <c r="N12" s="46" t="str">
        <f t="shared" si="1"/>
        <v>Reducir_mitigar_Transferir_Evitar</v>
      </c>
      <c r="O12" s="51" t="s">
        <v>36</v>
      </c>
      <c r="P12" s="46" t="str">
        <f t="shared" si="2"/>
        <v>Reducir_Mitigar</v>
      </c>
      <c r="Q12" s="145" t="s">
        <v>261</v>
      </c>
      <c r="R12" s="51" t="s">
        <v>257</v>
      </c>
      <c r="S12" s="64">
        <v>45778</v>
      </c>
      <c r="T12" s="64">
        <v>46022</v>
      </c>
      <c r="U12" s="51"/>
      <c r="V12" s="51" t="s">
        <v>258</v>
      </c>
      <c r="W12" s="51"/>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53.75" thickBot="1">
      <c r="A13" s="142" t="str">
        <f>'[16]2 CONTEXTO E IDENTIFICACIÓN'!A13</f>
        <v>R5</v>
      </c>
      <c r="B13" s="143" t="str">
        <f>+'[16]2 CONTEXTO E IDENTIFICACIÓN'!F13</f>
        <v>Posibilidad de pérdida reputacional Por no atender oportunamente las solicitudes de préstamos de documentos de archivo a causa de que las oficinas productoras no realizan las transferencias documentales primarias, que han cumplido su tiempo de retención en el archivo de gestión acorde a lo previsto en sus TRD.</v>
      </c>
      <c r="C13" s="144">
        <f>+'[16]3 PROBABIL E IMPACTO INHERENTE'!E13</f>
        <v>0.8</v>
      </c>
      <c r="D13" s="144">
        <f>+'[16]3 PROBABIL E IMPACTO INHERENTE'!M13</f>
        <v>0.8</v>
      </c>
      <c r="E13" s="48" t="str">
        <f>+'[16]4 MAPA CALOR INHERENTE'!C13</f>
        <v>Alta</v>
      </c>
      <c r="F13" s="48" t="str">
        <f>+'[16]4 MAPA CALOR INHERENTE'!D13</f>
        <v>Mayor</v>
      </c>
      <c r="G13" s="46" t="str">
        <f>+'[16]4 MAPA CALOR INHERENTE'!E13</f>
        <v>Alto</v>
      </c>
      <c r="H13" s="49">
        <f>+'[16]5 VALORACIÓN DEL CONTROL'!S27</f>
        <v>0.28799999999999998</v>
      </c>
      <c r="I13" s="50">
        <f>+'[16]5 VALORACIÓN DEL CONTROL'!T27</f>
        <v>0.8</v>
      </c>
      <c r="J13" s="48" t="str">
        <f t="shared" si="3"/>
        <v>Baja</v>
      </c>
      <c r="K13" s="48" t="str">
        <f t="shared" si="4"/>
        <v>Mayor</v>
      </c>
      <c r="L13" s="46" t="str">
        <f t="shared" si="5"/>
        <v>Alto</v>
      </c>
      <c r="M13" s="46" t="str">
        <f t="shared" si="0"/>
        <v>Requiere Plan de Acción</v>
      </c>
      <c r="N13" s="46" t="str">
        <f t="shared" si="1"/>
        <v>Reducir_mitigar_Transferir_Evitar</v>
      </c>
      <c r="O13" s="51" t="s">
        <v>36</v>
      </c>
      <c r="P13" s="46" t="str">
        <f t="shared" si="2"/>
        <v>Reducir_Mitigar</v>
      </c>
      <c r="Q13" s="145" t="s">
        <v>262</v>
      </c>
      <c r="R13" s="51" t="s">
        <v>257</v>
      </c>
      <c r="S13" s="64">
        <v>45778</v>
      </c>
      <c r="T13" s="64">
        <v>46022</v>
      </c>
      <c r="U13" s="51"/>
      <c r="V13" s="51" t="s">
        <v>258</v>
      </c>
      <c r="W13" s="51"/>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76.5">
      <c r="A14" s="146" t="str">
        <f>'[16]2 CONTEXTO E IDENTIFICACIÓN'!A14</f>
        <v>R6</v>
      </c>
      <c r="B14" s="147" t="str">
        <f>+'[16]2 CONTEXTO E IDENTIFICACIÓN'!F14</f>
        <v>Omitir o modificar las informacion original para la elaboración de  las Certificaciones laborales, para beneficio propio y/o del funcionario solicitante.</v>
      </c>
      <c r="C14" s="148">
        <f>+'[16]3 PROBABIL E IMPACTO INHERENTE'!E14</f>
        <v>0.2</v>
      </c>
      <c r="D14" s="148">
        <f>+'[16]3 PROBABIL E IMPACTO INHERENTE'!M14</f>
        <v>0.8</v>
      </c>
      <c r="E14" s="48" t="str">
        <f>+'[16]4 MAPA CALOR INHERENTE'!C14</f>
        <v>Muy Baja</v>
      </c>
      <c r="F14" s="48" t="str">
        <f>+'[16]4 MAPA CALOR INHERENTE'!D14</f>
        <v>Mayor</v>
      </c>
      <c r="G14" s="46" t="str">
        <f>+'[16]4 MAPA CALOR INHERENTE'!E14</f>
        <v>Alto</v>
      </c>
      <c r="H14" s="49">
        <f>+'[16]5 VALORACIÓN DEL CONTROL'!S31</f>
        <v>0.1</v>
      </c>
      <c r="I14" s="50">
        <f>+'[16]5 VALORACIÓN DEL CONTROL'!T31</f>
        <v>0.8</v>
      </c>
      <c r="J14" s="48" t="str">
        <f t="shared" si="3"/>
        <v>Muy Baja</v>
      </c>
      <c r="K14" s="48" t="str">
        <f t="shared" si="4"/>
        <v>Mayor</v>
      </c>
      <c r="L14" s="46" t="str">
        <f t="shared" si="5"/>
        <v>Alto</v>
      </c>
      <c r="M14" s="46" t="str">
        <f t="shared" si="0"/>
        <v>Requiere Plan de Acción</v>
      </c>
      <c r="N14" s="46" t="str">
        <f t="shared" si="1"/>
        <v>Reducir_mitigar_Transferir_Evitar</v>
      </c>
      <c r="O14" s="51" t="s">
        <v>47</v>
      </c>
      <c r="P14" s="46" t="str">
        <f t="shared" si="2"/>
        <v>Evitar</v>
      </c>
      <c r="Q14" s="149" t="s">
        <v>263</v>
      </c>
      <c r="R14" s="51" t="s">
        <v>264</v>
      </c>
      <c r="S14" s="64">
        <v>45815</v>
      </c>
      <c r="T14" s="64">
        <v>46022</v>
      </c>
      <c r="U14" s="51"/>
      <c r="V14" s="51" t="s">
        <v>265</v>
      </c>
      <c r="W14" s="51"/>
      <c r="X14" s="51"/>
      <c r="Y14" s="51"/>
      <c r="Z14" s="51"/>
      <c r="AA14" s="54"/>
      <c r="AB14" s="54"/>
      <c r="AM14" s="37"/>
      <c r="AN14" s="37"/>
      <c r="AO14" s="44"/>
      <c r="AP14" s="60"/>
      <c r="AQ14" s="61"/>
      <c r="AR14" s="58"/>
      <c r="AS14" s="58"/>
      <c r="AT14" s="58"/>
      <c r="AU14" s="58"/>
      <c r="AV14" s="58"/>
      <c r="AW14" s="44"/>
      <c r="AX14" s="44"/>
    </row>
    <row r="15" spans="1:50" ht="75">
      <c r="A15" s="146" t="str">
        <f>'[16]2 CONTEXTO E IDENTIFICACIÓN'!A15</f>
        <v>R7</v>
      </c>
      <c r="B15" s="147" t="str">
        <f>+'[16]2 CONTEXTO E IDENTIFICACIÓN'!F15</f>
        <v>Alteración de registros de nómina para favorecimIento propio, de funcionarios de la entidad o terceros.</v>
      </c>
      <c r="C15" s="148">
        <f>+'[16]3 PROBABIL E IMPACTO INHERENTE'!E15</f>
        <v>0.4</v>
      </c>
      <c r="D15" s="148">
        <f>+'[16]3 PROBABIL E IMPACTO INHERENTE'!M15</f>
        <v>0.8</v>
      </c>
      <c r="E15" s="48" t="str">
        <f>+'[16]4 MAPA CALOR INHERENTE'!C15</f>
        <v>Baja</v>
      </c>
      <c r="F15" s="48" t="str">
        <f>+'[16]4 MAPA CALOR INHERENTE'!D15</f>
        <v>Mayor</v>
      </c>
      <c r="G15" s="46" t="str">
        <f>+'[16]4 MAPA CALOR INHERENTE'!E15</f>
        <v>Alto</v>
      </c>
      <c r="H15" s="49">
        <f>+'[16]5 VALORACIÓN DEL CONTROL'!S35</f>
        <v>0.24</v>
      </c>
      <c r="I15" s="50">
        <f>+'[16]5 VALORACIÓN DEL CONTROL'!T35</f>
        <v>0.8</v>
      </c>
      <c r="J15" s="48" t="str">
        <f t="shared" si="3"/>
        <v>Baja</v>
      </c>
      <c r="K15" s="48" t="str">
        <f t="shared" si="4"/>
        <v>Mayor</v>
      </c>
      <c r="L15" s="46" t="str">
        <f t="shared" si="5"/>
        <v>Alto</v>
      </c>
      <c r="M15" s="46" t="str">
        <f t="shared" si="0"/>
        <v>Requiere Plan de Acción</v>
      </c>
      <c r="N15" s="46" t="str">
        <f t="shared" si="1"/>
        <v>Reducir_mitigar_Transferir_Evitar</v>
      </c>
      <c r="O15" s="51" t="s">
        <v>47</v>
      </c>
      <c r="P15" s="46" t="str">
        <f t="shared" si="2"/>
        <v>Evitar</v>
      </c>
      <c r="Q15" s="149" t="s">
        <v>266</v>
      </c>
      <c r="R15" s="51" t="s">
        <v>264</v>
      </c>
      <c r="S15" s="64">
        <v>45815</v>
      </c>
      <c r="T15" s="64">
        <v>46022</v>
      </c>
      <c r="U15" s="51"/>
      <c r="V15" s="51" t="s">
        <v>267</v>
      </c>
      <c r="W15" s="51"/>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102">
      <c r="A16" s="146" t="str">
        <f>'[16]2 CONTEXTO E IDENTIFICACIÓN'!A16</f>
        <v>R8</v>
      </c>
      <c r="B16" s="147" t="str">
        <f>+'[16]2 CONTEXTO E IDENTIFICACIÓN'!F16</f>
        <v>Manejo inadecuado de los recursos financieros para la celebracion de los contratos de capacitacion, organización de eventos, Actvidades institucionales. Para lucro propio o de terceros.</v>
      </c>
      <c r="C16" s="148">
        <f>+'[16]3 PROBABIL E IMPACTO INHERENTE'!E16</f>
        <v>0.4</v>
      </c>
      <c r="D16" s="148">
        <f>+'[16]3 PROBABIL E IMPACTO INHERENTE'!M16</f>
        <v>0.8</v>
      </c>
      <c r="E16" s="48" t="str">
        <f>+'[16]4 MAPA CALOR INHERENTE'!C16</f>
        <v>Baja</v>
      </c>
      <c r="F16" s="48" t="str">
        <f>+'[16]4 MAPA CALOR INHERENTE'!D16</f>
        <v>Mayor</v>
      </c>
      <c r="G16" s="46" t="str">
        <f>+'[16]4 MAPA CALOR INHERENTE'!E16</f>
        <v>Alto</v>
      </c>
      <c r="H16" s="49">
        <f>+'[16]5 VALORACIÓN DEL CONTROL'!S39</f>
        <v>0.24</v>
      </c>
      <c r="I16" s="50">
        <f>+'[16]5 VALORACIÓN DEL CONTROL'!T39</f>
        <v>0.8</v>
      </c>
      <c r="J16" s="48" t="str">
        <f t="shared" si="3"/>
        <v>Baja</v>
      </c>
      <c r="K16" s="48" t="str">
        <f t="shared" si="4"/>
        <v>Mayor</v>
      </c>
      <c r="L16" s="46" t="str">
        <f t="shared" si="5"/>
        <v>Alto</v>
      </c>
      <c r="M16" s="46" t="str">
        <f t="shared" si="0"/>
        <v>Requiere Plan de Acción</v>
      </c>
      <c r="N16" s="46" t="str">
        <f t="shared" si="1"/>
        <v>Reducir_mitigar_Transferir_Evitar</v>
      </c>
      <c r="O16" s="51" t="s">
        <v>47</v>
      </c>
      <c r="P16" s="46" t="str">
        <f t="shared" si="2"/>
        <v>Evitar</v>
      </c>
      <c r="Q16" s="149" t="s">
        <v>268</v>
      </c>
      <c r="R16" s="51" t="s">
        <v>264</v>
      </c>
      <c r="S16" s="64">
        <v>45815</v>
      </c>
      <c r="T16" s="64">
        <v>46022</v>
      </c>
      <c r="U16" s="51"/>
      <c r="V16" s="51" t="s">
        <v>269</v>
      </c>
      <c r="W16" s="51"/>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127.5">
      <c r="A17" s="150" t="str">
        <f>'[16]2 CONTEXTO E IDENTIFICACIÓN'!A17</f>
        <v>R9</v>
      </c>
      <c r="B17" s="151" t="str">
        <f>+'[16]2 CONTEXTO E IDENTIFICACIÓN'!F17</f>
        <v>Posibilidades de error o inexactitud de la información contenida en el inventario de bienes inmuebles adoptado medinate resolución</v>
      </c>
      <c r="C17" s="152">
        <f>+'[16]3 PROBABIL E IMPACTO INHERENTE'!E17</f>
        <v>0.4</v>
      </c>
      <c r="D17" s="152">
        <f>+'[16]3 PROBABIL E IMPACTO INHERENTE'!M17</f>
        <v>0.2</v>
      </c>
      <c r="E17" s="48" t="str">
        <f>+'[16]4 MAPA CALOR INHERENTE'!C17</f>
        <v>Baja</v>
      </c>
      <c r="F17" s="48" t="str">
        <f>+'[16]4 MAPA CALOR INHERENTE'!D17</f>
        <v>Leve</v>
      </c>
      <c r="G17" s="46" t="str">
        <f>+'[16]4 MAPA CALOR INHERENTE'!E17</f>
        <v>Bajo</v>
      </c>
      <c r="H17" s="49">
        <f>+'[16]5 VALORACIÓN DEL CONTROL'!S43</f>
        <v>9.6040000000000014E-2</v>
      </c>
      <c r="I17" s="50">
        <f>+'[16]5 VALORACIÓN DEL CONTROL'!T43</f>
        <v>0.2</v>
      </c>
      <c r="J17" s="48" t="str">
        <f t="shared" si="3"/>
        <v>Muy Baja</v>
      </c>
      <c r="K17" s="48" t="str">
        <f t="shared" si="4"/>
        <v>Leve</v>
      </c>
      <c r="L17" s="46" t="str">
        <f t="shared" si="5"/>
        <v>Bajo</v>
      </c>
      <c r="M17" s="46" t="str">
        <f t="shared" si="0"/>
        <v>No requiere Plan de Acción</v>
      </c>
      <c r="N17" s="46" t="str">
        <f t="shared" si="1"/>
        <v>Aceptar</v>
      </c>
      <c r="O17" s="51"/>
      <c r="P17" s="46" t="str">
        <f t="shared" si="2"/>
        <v>Aceptar</v>
      </c>
      <c r="Q17" s="145" t="s">
        <v>270</v>
      </c>
      <c r="R17" s="51" t="s">
        <v>271</v>
      </c>
      <c r="S17" s="64">
        <v>45659</v>
      </c>
      <c r="T17" s="64">
        <v>46022</v>
      </c>
      <c r="U17" s="51"/>
      <c r="V17" s="51" t="s">
        <v>272</v>
      </c>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102">
      <c r="A18" s="150" t="str">
        <f>'[16]2 CONTEXTO E IDENTIFICACIÓN'!A18</f>
        <v>R10</v>
      </c>
      <c r="B18" s="151" t="str">
        <f>+'[16]2 CONTEXTO E IDENTIFICACIÓN'!F18</f>
        <v>Posibiliadad de Recibir o Solicitar Dádivas o beneficios a nombre propio o de terceros dentro de la elaboración o ejecución contratos</v>
      </c>
      <c r="C18" s="152">
        <f>+'[16]3 PROBABIL E IMPACTO INHERENTE'!E18</f>
        <v>0.2</v>
      </c>
      <c r="D18" s="152">
        <f>+'[16]3 PROBABIL E IMPACTO INHERENTE'!M18</f>
        <v>0.2</v>
      </c>
      <c r="E18" s="48" t="str">
        <f>+'[16]4 MAPA CALOR INHERENTE'!C18</f>
        <v>Muy Baja</v>
      </c>
      <c r="F18" s="48" t="str">
        <f>+'[16]4 MAPA CALOR INHERENTE'!D18</f>
        <v>Leve</v>
      </c>
      <c r="G18" s="46" t="str">
        <f>+'[16]4 MAPA CALOR INHERENTE'!E18</f>
        <v>Bajo</v>
      </c>
      <c r="H18" s="49">
        <f>+'[16]5 VALORACIÓN DEL CONTROL'!S47</f>
        <v>7.1999999999999995E-2</v>
      </c>
      <c r="I18" s="50">
        <f>+'[16]5 VALORACIÓN DEL CONTROL'!T47</f>
        <v>0.2</v>
      </c>
      <c r="J18" s="48" t="str">
        <f t="shared" si="3"/>
        <v>Muy Baja</v>
      </c>
      <c r="K18" s="48" t="str">
        <f t="shared" si="4"/>
        <v>Leve</v>
      </c>
      <c r="L18" s="46" t="str">
        <f t="shared" si="5"/>
        <v>Bajo</v>
      </c>
      <c r="M18" s="46" t="str">
        <f t="shared" si="0"/>
        <v>No requiere Plan de Acción</v>
      </c>
      <c r="N18" s="46" t="str">
        <f t="shared" si="1"/>
        <v>Aceptar</v>
      </c>
      <c r="O18" s="51"/>
      <c r="P18" s="46" t="str">
        <f t="shared" si="2"/>
        <v>Aceptar</v>
      </c>
      <c r="Q18" s="51" t="s">
        <v>273</v>
      </c>
      <c r="R18" s="51" t="s">
        <v>271</v>
      </c>
      <c r="S18" s="64">
        <v>45659</v>
      </c>
      <c r="T18" s="64">
        <v>46022</v>
      </c>
      <c r="U18" s="51"/>
      <c r="V18" s="51" t="s">
        <v>274</v>
      </c>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165.75">
      <c r="A19" s="150" t="str">
        <f>'[16]2 CONTEXTO E IDENTIFICACIÓN'!A19</f>
        <v>R11</v>
      </c>
      <c r="B19" s="151" t="str">
        <f>+'[16]2 CONTEXTO E IDENTIFICACIÓN'!F19</f>
        <v>Retiro indebido de los bienes muebles y equipos de oficina dentro y fuera de las instalaciones del CAD con intención de apropiación</v>
      </c>
      <c r="C19" s="152">
        <f>+'[16]3 PROBABIL E IMPACTO INHERENTE'!E19</f>
        <v>0.2</v>
      </c>
      <c r="D19" s="152">
        <f>+'[16]3 PROBABIL E IMPACTO INHERENTE'!M19</f>
        <v>0.2</v>
      </c>
      <c r="E19" s="48" t="str">
        <f>+'[16]4 MAPA CALOR INHERENTE'!C19</f>
        <v>Muy Baja</v>
      </c>
      <c r="F19" s="48" t="str">
        <f>+'[16]4 MAPA CALOR INHERENTE'!D19</f>
        <v>Leve</v>
      </c>
      <c r="G19" s="46" t="str">
        <f>+'[16]4 MAPA CALOR INHERENTE'!E19</f>
        <v>Bajo</v>
      </c>
      <c r="H19" s="49">
        <f>+'[16]5 VALORACIÓN DEL CONTROL'!S51</f>
        <v>4.3199999999999995E-2</v>
      </c>
      <c r="I19" s="50">
        <f>+'[16]5 VALORACIÓN DEL CONTROL'!T51</f>
        <v>0.2</v>
      </c>
      <c r="J19" s="48" t="str">
        <f t="shared" si="3"/>
        <v>Muy Baja</v>
      </c>
      <c r="K19" s="48" t="str">
        <f t="shared" si="4"/>
        <v>Leve</v>
      </c>
      <c r="L19" s="46" t="str">
        <f t="shared" si="5"/>
        <v>Bajo</v>
      </c>
      <c r="M19" s="46" t="str">
        <f t="shared" si="0"/>
        <v>No requiere Plan de Acción</v>
      </c>
      <c r="N19" s="46" t="str">
        <f t="shared" si="1"/>
        <v>Aceptar</v>
      </c>
      <c r="O19" s="51"/>
      <c r="P19" s="46" t="str">
        <f t="shared" si="2"/>
        <v>Aceptar</v>
      </c>
      <c r="Q19" s="145" t="s">
        <v>275</v>
      </c>
      <c r="R19" s="51" t="s">
        <v>271</v>
      </c>
      <c r="S19" s="64">
        <v>45659</v>
      </c>
      <c r="T19" s="64">
        <v>46022</v>
      </c>
      <c r="U19" s="51"/>
      <c r="V19" s="51" t="s">
        <v>272</v>
      </c>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ht="102">
      <c r="A20" s="150" t="str">
        <f>'[16]2 CONTEXTO E IDENTIFICACIÓN'!A20</f>
        <v>R12</v>
      </c>
      <c r="B20" s="151" t="str">
        <f>+'[16]2 CONTEXTO E IDENTIFICACIÓN'!F20</f>
        <v>Uso indebido y/o desordenado de los productos de aseo y cafeteria custodiados bajo la Direccion Administrativa Logistica para beneficio propio o de terceros</v>
      </c>
      <c r="C20" s="152">
        <f>+'[16]3 PROBABIL E IMPACTO INHERENTE'!E20</f>
        <v>0.4</v>
      </c>
      <c r="D20" s="152">
        <f>+'[16]3 PROBABIL E IMPACTO INHERENTE'!M20</f>
        <v>0.2</v>
      </c>
      <c r="E20" s="48" t="str">
        <f>+'[16]4 MAPA CALOR INHERENTE'!C20</f>
        <v>Baja</v>
      </c>
      <c r="F20" s="48" t="str">
        <f>+'[16]4 MAPA CALOR INHERENTE'!D20</f>
        <v>Leve</v>
      </c>
      <c r="G20" s="46" t="str">
        <f>+'[16]4 MAPA CALOR INHERENTE'!E20</f>
        <v>Bajo</v>
      </c>
      <c r="H20" s="49">
        <f>+'[16]5 VALORACIÓN DEL CONTROL'!S55</f>
        <v>0.14399999999999999</v>
      </c>
      <c r="I20" s="50">
        <f>+'[16]5 VALORACIÓN DEL CONTROL'!T55</f>
        <v>0.2</v>
      </c>
      <c r="J20" s="48" t="str">
        <f t="shared" si="3"/>
        <v>Muy Baja</v>
      </c>
      <c r="K20" s="48" t="str">
        <f t="shared" si="4"/>
        <v>Leve</v>
      </c>
      <c r="L20" s="46" t="str">
        <f t="shared" si="5"/>
        <v>Bajo</v>
      </c>
      <c r="M20" s="46" t="str">
        <f t="shared" si="0"/>
        <v>No requiere Plan de Acción</v>
      </c>
      <c r="N20" s="46" t="str">
        <f t="shared" si="1"/>
        <v>Aceptar</v>
      </c>
      <c r="O20" s="51"/>
      <c r="P20" s="46" t="str">
        <f t="shared" si="2"/>
        <v>Aceptar</v>
      </c>
      <c r="Q20" s="51" t="s">
        <v>276</v>
      </c>
      <c r="R20" s="51" t="s">
        <v>271</v>
      </c>
      <c r="S20" s="64">
        <v>45659</v>
      </c>
      <c r="T20" s="64">
        <v>46022</v>
      </c>
      <c r="U20" s="51"/>
      <c r="V20" s="51" t="s">
        <v>274</v>
      </c>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'[16]2 CONTEXTO E IDENTIFICACIÓN'!A21</f>
        <v>R13</v>
      </c>
      <c r="B21" s="46" t="str">
        <f>+'[16]2 CONTEXTO E IDENTIFICACIÓN'!F21</f>
        <v xml:space="preserve">  </v>
      </c>
      <c r="C21" s="47" t="str">
        <f>+'[16]3 PROBABIL E IMPACTO INHERENTE'!E21</f>
        <v/>
      </c>
      <c r="D21" s="47" t="str">
        <f>+'[16]3 PROBABIL E IMPACTO INHERENTE'!M21</f>
        <v/>
      </c>
      <c r="E21" s="48" t="str">
        <f>+'[16]4 MAPA CALOR INHERENTE'!C21</f>
        <v/>
      </c>
      <c r="F21" s="48" t="str">
        <f>+'[16]4 MAPA CALOR INHERENTE'!D21</f>
        <v/>
      </c>
      <c r="G21" s="46" t="str">
        <f>+'[16]4 MAPA CALOR INHERENTE'!E21</f>
        <v/>
      </c>
      <c r="H21" s="49" t="str">
        <f>+'[16]5 VALORACIÓN DEL CONTROL'!S59</f>
        <v/>
      </c>
      <c r="I21" s="50" t="str">
        <f>+'[16]5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e">
        <f>'[16]2 CONTEXTO E IDENTIFICACIÓN'!#REF!</f>
        <v>#REF!</v>
      </c>
      <c r="B22" s="46" t="e">
        <f>+'[16]2 CONTEXTO E IDENTIFICACIÓN'!#REF!</f>
        <v>#REF!</v>
      </c>
      <c r="C22" s="47" t="str">
        <f>+'[16]3 PROBABIL E IMPACTO INHERENTE'!E22</f>
        <v/>
      </c>
      <c r="D22" s="47" t="str">
        <f>+'[16]3 PROBABIL E IMPACTO INHERENTE'!M22</f>
        <v/>
      </c>
      <c r="E22" s="48" t="str">
        <f>+'[16]4 MAPA CALOR INHERENTE'!C22</f>
        <v/>
      </c>
      <c r="F22" s="48" t="str">
        <f>+'[16]4 MAPA CALOR INHERENTE'!D22</f>
        <v/>
      </c>
      <c r="G22" s="46" t="str">
        <f>+'[16]4 MAPA CALOR INHERENTE'!E22</f>
        <v/>
      </c>
      <c r="H22" s="49" t="str">
        <f>+'[16]5 VALORACIÓN DEL CONTROL'!S63</f>
        <v/>
      </c>
      <c r="I22" s="50" t="str">
        <f>+'[16]5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e">
        <f>'[16]2 CONTEXTO E IDENTIFICACIÓN'!#REF!</f>
        <v>#REF!</v>
      </c>
      <c r="B23" s="46" t="e">
        <f>+'[16]2 CONTEXTO E IDENTIFICACIÓN'!#REF!</f>
        <v>#REF!</v>
      </c>
      <c r="C23" s="47" t="str">
        <f>+'[16]3 PROBABIL E IMPACTO INHERENTE'!E23</f>
        <v/>
      </c>
      <c r="D23" s="47" t="str">
        <f>+'[16]3 PROBABIL E IMPACTO INHERENTE'!M23</f>
        <v/>
      </c>
      <c r="E23" s="48" t="str">
        <f>+'[16]4 MAPA CALOR INHERENTE'!C23</f>
        <v/>
      </c>
      <c r="F23" s="48" t="str">
        <f>+'[16]4 MAPA CALOR INHERENTE'!D23</f>
        <v/>
      </c>
      <c r="G23" s="46" t="str">
        <f>+'[16]4 MAPA CALOR INHERENTE'!E23</f>
        <v/>
      </c>
      <c r="H23" s="49" t="str">
        <f>+'[16]5 VALORACIÓN DEL CONTROL'!S67</f>
        <v/>
      </c>
      <c r="I23" s="50" t="str">
        <f>+'[16]5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e">
        <f>'[16]2 CONTEXTO E IDENTIFICACIÓN'!#REF!</f>
        <v>#REF!</v>
      </c>
      <c r="B24" s="46" t="e">
        <f>+'[16]2 CONTEXTO E IDENTIFICACIÓN'!#REF!</f>
        <v>#REF!</v>
      </c>
      <c r="C24" s="47" t="str">
        <f>+'[16]3 PROBABIL E IMPACTO INHERENTE'!E24</f>
        <v/>
      </c>
      <c r="D24" s="47" t="str">
        <f>+'[16]3 PROBABIL E IMPACTO INHERENTE'!M24</f>
        <v/>
      </c>
      <c r="E24" s="48" t="str">
        <f>+'[16]4 MAPA CALOR INHERENTE'!C24</f>
        <v/>
      </c>
      <c r="F24" s="48" t="str">
        <f>+'[16]4 MAPA CALOR INHERENTE'!D24</f>
        <v/>
      </c>
      <c r="G24" s="46" t="str">
        <f>+'[16]4 MAPA CALOR INHERENTE'!E24</f>
        <v/>
      </c>
      <c r="H24" s="49" t="str">
        <f>+'[16]5 VALORACIÓN DEL CONTROL'!S71</f>
        <v/>
      </c>
      <c r="I24" s="50" t="str">
        <f>+'[16]5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e">
        <f>'[16]2 CONTEXTO E IDENTIFICACIÓN'!#REF!</f>
        <v>#REF!</v>
      </c>
      <c r="B25" s="46" t="e">
        <f>+'[16]2 CONTEXTO E IDENTIFICACIÓN'!#REF!</f>
        <v>#REF!</v>
      </c>
      <c r="C25" s="47" t="str">
        <f>+'[16]3 PROBABIL E IMPACTO INHERENTE'!E25</f>
        <v/>
      </c>
      <c r="D25" s="47" t="str">
        <f>+'[16]3 PROBABIL E IMPACTO INHERENTE'!M25</f>
        <v/>
      </c>
      <c r="E25" s="48" t="str">
        <f>+'[16]4 MAPA CALOR INHERENTE'!C25</f>
        <v/>
      </c>
      <c r="F25" s="48" t="str">
        <f>+'[16]4 MAPA CALOR INHERENTE'!D25</f>
        <v/>
      </c>
      <c r="G25" s="46" t="str">
        <f>+'[16]4 MAPA CALOR INHERENTE'!E25</f>
        <v/>
      </c>
      <c r="H25" s="49" t="str">
        <f>+'[16]5 VALORACIÓN DEL CONTROL'!S75</f>
        <v/>
      </c>
      <c r="I25" s="50" t="str">
        <f>+'[16]5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e">
        <f>'[16]2 CONTEXTO E IDENTIFICACIÓN'!#REF!</f>
        <v>#REF!</v>
      </c>
      <c r="B26" s="46" t="e">
        <f>+'[16]2 CONTEXTO E IDENTIFICACIÓN'!#REF!</f>
        <v>#REF!</v>
      </c>
      <c r="C26" s="47" t="str">
        <f>+'[16]3 PROBABIL E IMPACTO INHERENTE'!E26</f>
        <v/>
      </c>
      <c r="D26" s="47" t="str">
        <f>+'[16]3 PROBABIL E IMPACTO INHERENTE'!M26</f>
        <v/>
      </c>
      <c r="E26" s="48" t="str">
        <f>+'[16]4 MAPA CALOR INHERENTE'!C26</f>
        <v/>
      </c>
      <c r="F26" s="48" t="str">
        <f>+'[16]4 MAPA CALOR INHERENTE'!D26</f>
        <v/>
      </c>
      <c r="G26" s="46" t="str">
        <f>+'[16]4 MAPA CALOR INHERENTE'!E26</f>
        <v/>
      </c>
      <c r="H26" s="49" t="str">
        <f>+'[16]5 VALORACIÓN DEL CONTROL'!S79</f>
        <v/>
      </c>
      <c r="I26" s="50" t="str">
        <f>+'[16]5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e">
        <f>'[16]2 CONTEXTO E IDENTIFICACIÓN'!#REF!</f>
        <v>#REF!</v>
      </c>
      <c r="B27" s="46" t="e">
        <f>+'[16]2 CONTEXTO E IDENTIFICACIÓN'!#REF!</f>
        <v>#REF!</v>
      </c>
      <c r="C27" s="47" t="str">
        <f>+'[16]3 PROBABIL E IMPACTO INHERENTE'!E27</f>
        <v/>
      </c>
      <c r="D27" s="47" t="str">
        <f>+'[16]3 PROBABIL E IMPACTO INHERENTE'!M27</f>
        <v/>
      </c>
      <c r="E27" s="48" t="str">
        <f>+'[16]4 MAPA CALOR INHERENTE'!C27</f>
        <v/>
      </c>
      <c r="F27" s="48" t="str">
        <f>+'[16]4 MAPA CALOR INHERENTE'!D27</f>
        <v/>
      </c>
      <c r="G27" s="46" t="str">
        <f>+'[16]4 MAPA CALOR INHERENTE'!E27</f>
        <v/>
      </c>
      <c r="H27" s="49" t="str">
        <f>+'[16]5 VALORACIÓN DEL CONTROL'!S83</f>
        <v/>
      </c>
      <c r="I27" s="50" t="str">
        <f>+'[16]5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e">
        <f>'[16]2 CONTEXTO E IDENTIFICACIÓN'!#REF!</f>
        <v>#REF!</v>
      </c>
      <c r="B28" s="46" t="e">
        <f>+'[16]2 CONTEXTO E IDENTIFICACIÓN'!#REF!</f>
        <v>#REF!</v>
      </c>
      <c r="C28" s="47" t="str">
        <f>+'[16]3 PROBABIL E IMPACTO INHERENTE'!E28</f>
        <v/>
      </c>
      <c r="D28" s="47" t="str">
        <f>+'[16]3 PROBABIL E IMPACTO INHERENTE'!M28</f>
        <v/>
      </c>
      <c r="E28" s="48" t="str">
        <f>+'[16]4 MAPA CALOR INHERENTE'!C28</f>
        <v/>
      </c>
      <c r="F28" s="48" t="str">
        <f>+'[16]4 MAPA CALOR INHERENTE'!D28</f>
        <v/>
      </c>
      <c r="G28" s="46" t="str">
        <f>+'[16]4 MAPA CALOR INHERENTE'!E28</f>
        <v/>
      </c>
      <c r="H28" s="49" t="str">
        <f>+'[16]5 VALORACIÓN DEL CONTROL'!S87</f>
        <v/>
      </c>
      <c r="I28" s="50" t="str">
        <f>+'[16]5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27" priority="6" operator="equal">
      <formula>$AE$13</formula>
    </cfRule>
    <cfRule type="cellIs" dxfId="26" priority="7" operator="equal">
      <formula>$AE$12</formula>
    </cfRule>
    <cfRule type="cellIs" dxfId="25" priority="8" operator="equal">
      <formula>$AE$11</formula>
    </cfRule>
    <cfRule type="cellIs" dxfId="24" priority="9" operator="equal">
      <formula>$AE$10</formula>
    </cfRule>
    <cfRule type="cellIs" dxfId="23" priority="10" operator="equal">
      <formula>$AE$9</formula>
    </cfRule>
  </conditionalFormatting>
  <conditionalFormatting sqref="F9:F28">
    <cfRule type="cellIs" dxfId="22" priority="1" operator="equal">
      <formula>$AF$8</formula>
    </cfRule>
    <cfRule type="cellIs" dxfId="21" priority="2" operator="equal">
      <formula>$AG$8</formula>
    </cfRule>
    <cfRule type="cellIs" dxfId="20" priority="3" operator="equal">
      <formula>$AH$8</formula>
    </cfRule>
    <cfRule type="cellIs" dxfId="19" priority="4" operator="equal">
      <formula>$AI$8</formula>
    </cfRule>
    <cfRule type="cellIs" dxfId="18" priority="5" operator="equal">
      <formula>$AJ$8</formula>
    </cfRule>
  </conditionalFormatting>
  <conditionalFormatting sqref="G9:G28">
    <cfRule type="cellIs" dxfId="17" priority="11" operator="equal">
      <formula>$AF$16</formula>
    </cfRule>
    <cfRule type="cellIs" dxfId="16" priority="12" operator="equal">
      <formula>$AF$17</formula>
    </cfRule>
    <cfRule type="cellIs" dxfId="15" priority="13" operator="equal">
      <formula>$AF$18</formula>
    </cfRule>
    <cfRule type="cellIs" dxfId="14" priority="14" operator="equal">
      <formula>$AF$19</formula>
    </cfRule>
  </conditionalFormatting>
  <conditionalFormatting sqref="I9:J28">
    <cfRule type="cellIs" dxfId="13" priority="15" operator="equal">
      <formula>$AE$13</formula>
    </cfRule>
    <cfRule type="cellIs" dxfId="12" priority="16" operator="equal">
      <formula>$AE$12</formula>
    </cfRule>
    <cfRule type="cellIs" dxfId="11" priority="17" operator="equal">
      <formula>$AE$11</formula>
    </cfRule>
    <cfRule type="cellIs" dxfId="10" priority="18" operator="equal">
      <formula>$AE$10</formula>
    </cfRule>
    <cfRule type="cellIs" dxfId="9" priority="19" operator="equal">
      <formula>$AE$9</formula>
    </cfRule>
  </conditionalFormatting>
  <conditionalFormatting sqref="K9:K28">
    <cfRule type="cellIs" dxfId="8" priority="20" operator="equal">
      <formula>$AF$8</formula>
    </cfRule>
    <cfRule type="cellIs" dxfId="7" priority="21" operator="equal">
      <formula>$AG$8</formula>
    </cfRule>
    <cfRule type="cellIs" dxfId="6" priority="22" operator="equal">
      <formula>$AH$8</formula>
    </cfRule>
    <cfRule type="cellIs" dxfId="5" priority="23" operator="equal">
      <formula>$AI$8</formula>
    </cfRule>
    <cfRule type="cellIs" dxfId="4" priority="24" operator="equal">
      <formula>$AJ$8</formula>
    </cfRule>
  </conditionalFormatting>
  <conditionalFormatting sqref="L9:L28">
    <cfRule type="cellIs" dxfId="3" priority="25" operator="equal">
      <formula>$AF$16</formula>
    </cfRule>
    <cfRule type="cellIs" dxfId="2" priority="26" operator="equal">
      <formula>$AF$17</formula>
    </cfRule>
    <cfRule type="cellIs" dxfId="1" priority="27" operator="equal">
      <formula>$AF$18</formula>
    </cfRule>
    <cfRule type="cellIs" dxfId="0" priority="28" operator="equal">
      <formula>$AF$19</formula>
    </cfRule>
  </conditionalFormatting>
  <dataValidations count="4">
    <dataValidation type="list" allowBlank="1" showInputMessage="1" showErrorMessage="1" sqref="O9:O28" xr:uid="{4C256182-BBA4-4778-86D6-F7B0CFE31B9C}">
      <formula1>INDIRECT($N9)</formula1>
    </dataValidation>
    <dataValidation allowBlank="1" showInputMessage="1" showErrorMessage="1" prompt="Es la materialización del riesgo y las consecuencias de su aparición. Su escala es: 5 bajo impacto, 10 medio, 20 alto impacto._x000a_" sqref="JP8:JV8" xr:uid="{846B868D-DBB1-4A2C-8163-3434550FB7C9}"/>
    <dataValidation allowBlank="1" showInputMessage="1" showErrorMessage="1" prompt="La probabilidad se encuentra determinada por una escala de 1 a 3, siendo 1 la menor probabilidad de ocurrencia del riesgo y 3 la mayor probabilidad de  ocurrencia." sqref="JO8" xr:uid="{D62792CD-62DE-4DE2-AD1C-E578215029A9}"/>
    <dataValidation type="list" allowBlank="1" showInputMessage="1" showErrorMessage="1" sqref="JP9:JV16" xr:uid="{B667E359-94C0-44CB-ADF9-788050EA8362}">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982FC-0D1F-4AAA-BDC1-EDCCF1D1C168}">
  <dimension ref="A1:AX28"/>
  <sheetViews>
    <sheetView workbookViewId="0">
      <selection activeCell="D11" sqref="D11"/>
    </sheetView>
  </sheetViews>
  <sheetFormatPr defaultColWidth="14.28515625" defaultRowHeight="12.75"/>
  <cols>
    <col min="1" max="1" width="26" style="38" customWidth="1"/>
    <col min="2" max="2" width="32.28515625" style="38" customWidth="1"/>
    <col min="3" max="4" width="14.140625" style="38" customWidth="1"/>
    <col min="5" max="5" width="16.42578125" style="38" customWidth="1"/>
    <col min="6" max="6" width="16.85546875" style="38" customWidth="1"/>
    <col min="7" max="7" width="12.5703125" style="38" customWidth="1"/>
    <col min="8" max="8" width="15.42578125" style="38" customWidth="1"/>
    <col min="9" max="9" width="13" style="38" customWidth="1"/>
    <col min="10" max="10" width="16.42578125" style="38" customWidth="1"/>
    <col min="11" max="11" width="10.140625" style="38" customWidth="1"/>
    <col min="12" max="12" width="19.85546875" style="38" customWidth="1"/>
    <col min="13" max="13" width="16.85546875" style="38" customWidth="1"/>
    <col min="14" max="14" width="18.85546875" style="38" customWidth="1"/>
    <col min="15" max="16" width="16.5703125" style="38" customWidth="1"/>
    <col min="17" max="17" width="29.85546875" style="38" customWidth="1"/>
    <col min="18" max="18" width="20.85546875" style="38" customWidth="1"/>
    <col min="19" max="19" width="13.140625" style="82" customWidth="1"/>
    <col min="20" max="20" width="13.5703125" style="82" customWidth="1"/>
    <col min="21" max="21" width="35.28515625" style="38" customWidth="1"/>
    <col min="22" max="23" width="20.42578125" style="38" customWidth="1"/>
    <col min="24" max="25" width="30.7109375" style="38" customWidth="1"/>
    <col min="26" max="26" width="18" style="38" customWidth="1"/>
    <col min="27" max="28" width="15.42578125" style="38" customWidth="1"/>
    <col min="29" max="29" width="4.85546875" style="38" customWidth="1"/>
    <col min="30" max="30" width="5.42578125" style="38" bestFit="1" customWidth="1"/>
    <col min="31" max="32" width="14" style="38" customWidth="1"/>
    <col min="33" max="33" width="18.5703125" style="38" customWidth="1"/>
    <col min="34" max="34" width="19.5703125" style="38" customWidth="1"/>
    <col min="35" max="36" width="14" style="38" customWidth="1"/>
    <col min="37" max="41" width="11.42578125" style="38" customWidth="1"/>
    <col min="42" max="42" width="5.5703125" style="38" bestFit="1" customWidth="1"/>
    <col min="43" max="43" width="26.85546875" style="38" customWidth="1"/>
    <col min="44" max="48" width="22.85546875" style="38" customWidth="1"/>
    <col min="49" max="49" width="23.42578125" style="38" customWidth="1"/>
    <col min="50" max="277" width="11.42578125" style="38" customWidth="1"/>
    <col min="278" max="278" width="12.7109375" style="38" customWidth="1"/>
    <col min="279" max="279" width="47" style="38" customWidth="1"/>
    <col min="280" max="280" width="35" style="38" customWidth="1"/>
    <col min="281" max="16384" width="14.28515625" style="38"/>
  </cols>
  <sheetData>
    <row r="1" spans="1:50" s="9" customFormat="1" ht="25.5">
      <c r="A1" s="160"/>
      <c r="B1" s="161" t="str">
        <f>+'[3]2 CONTEXTO E IDENTIFICACIÓN'!C1</f>
        <v>MAPA DE RIESGOS</v>
      </c>
      <c r="C1" s="2" t="str">
        <f>+'[3]2 CONTEXTO E IDENTIFICACIÓN'!D1</f>
        <v>CÓDIGO:</v>
      </c>
      <c r="D1" s="2">
        <f>+'[3]2 CONTEXTO E IDENTIFICACIÓN'!E1</f>
        <v>0</v>
      </c>
      <c r="F1" s="84" t="str">
        <f>+'[3]2 CONTEXTO E IDENTIFICACIÓN'!$G$4</f>
        <v>Elaboración o Actualización:</v>
      </c>
      <c r="G1" s="85" t="str">
        <f>+IF('[3]2 CONTEXTO E IDENTIFICACIÓN'!$H$4="","",'[3]2 CONTEXTO E IDENTIFICACIÓN'!$H$4)</f>
        <v/>
      </c>
      <c r="H1" s="86"/>
      <c r="I1" s="86"/>
      <c r="U1" s="87"/>
      <c r="V1" s="87"/>
    </row>
    <row r="2" spans="1:50" s="9" customFormat="1">
      <c r="A2" s="160"/>
      <c r="B2" s="161"/>
      <c r="C2" s="2" t="str">
        <f>+'[3]2 CONTEXTO E IDENTIFICACIÓN'!D2</f>
        <v>VERSIÓN:</v>
      </c>
      <c r="D2" s="2">
        <f>+'[3]2 CONTEXTO E IDENTIFICACIÓN'!E2</f>
        <v>0</v>
      </c>
      <c r="F2" s="2" t="str">
        <f>+'[3]2 CONTEXTO E IDENTIFICACIÓN'!$E$5</f>
        <v>Vigencia del:</v>
      </c>
      <c r="G2" s="85" t="str">
        <f>+IF('[3]2 CONTEXTO E IDENTIFICACIÓN'!$F$5="","",'[3]2 CONTEXTO E IDENTIFICACIÓN'!$F$5)</f>
        <v/>
      </c>
      <c r="H2" s="12" t="s">
        <v>0</v>
      </c>
      <c r="I2" s="85" t="str">
        <f>+IF('[3]2 CONTEXTO E IDENTIFICACIÓN'!$H$5="","",'[3]2 CONTEXTO E IDENTIFICACIÓN'!$H$5)</f>
        <v/>
      </c>
      <c r="L2" s="14"/>
      <c r="N2" s="14"/>
      <c r="O2" s="14"/>
      <c r="P2" s="14"/>
      <c r="Q2" s="14"/>
      <c r="R2" s="14"/>
      <c r="S2" s="15"/>
      <c r="T2" s="15"/>
      <c r="U2" s="14"/>
      <c r="V2" s="14"/>
      <c r="W2" s="14"/>
      <c r="X2" s="14"/>
      <c r="Y2" s="14"/>
      <c r="Z2" s="14"/>
      <c r="AA2" s="14"/>
      <c r="AB2" s="14"/>
    </row>
    <row r="3" spans="1:50" s="9" customFormat="1">
      <c r="B3" s="14"/>
      <c r="C3" s="17"/>
      <c r="D3" s="17"/>
      <c r="G3" s="14"/>
      <c r="L3" s="14"/>
      <c r="N3" s="14"/>
      <c r="O3" s="14"/>
      <c r="P3" s="14"/>
      <c r="Q3" s="14"/>
      <c r="R3" s="14"/>
      <c r="S3" s="15"/>
      <c r="T3" s="15"/>
      <c r="U3" s="14"/>
      <c r="V3" s="14"/>
      <c r="W3" s="14"/>
      <c r="X3" s="14"/>
      <c r="Y3" s="14"/>
      <c r="Z3" s="14"/>
      <c r="AA3" s="14"/>
      <c r="AB3" s="14"/>
    </row>
    <row r="4" spans="1:50" s="9" customFormat="1" ht="15.75" thickBot="1">
      <c r="A4" s="88" t="s">
        <v>1</v>
      </c>
      <c r="B4" s="162" t="str">
        <f>+IF('[3]2 CONTEXTO E IDENTIFICACIÓN'!$C$4="","",'[3]2 CONTEXTO E IDENTIFICACIÓN'!$C$4)</f>
        <v/>
      </c>
      <c r="C4" s="162"/>
      <c r="D4" s="162"/>
      <c r="E4" s="89"/>
      <c r="F4" s="89"/>
      <c r="G4" s="89"/>
      <c r="H4" s="89"/>
      <c r="I4" s="89"/>
      <c r="J4" s="89"/>
      <c r="K4" s="14"/>
      <c r="S4" s="87"/>
      <c r="T4" s="87"/>
    </row>
    <row r="5" spans="1:50" s="9" customFormat="1" ht="15">
      <c r="A5" s="88" t="s">
        <v>2</v>
      </c>
      <c r="B5" s="162" t="str">
        <f>+IF('[3]2 CONTEXTO E IDENTIFICACIÓN'!$E$4="","",'[3]2 CONTEXTO E IDENTIFICACIÓN'!$E$4)</f>
        <v/>
      </c>
      <c r="C5" s="163"/>
      <c r="D5" s="163"/>
      <c r="E5" s="17"/>
      <c r="F5" s="14"/>
      <c r="H5" s="14"/>
      <c r="I5" s="14"/>
      <c r="J5" s="17"/>
      <c r="K5" s="14"/>
      <c r="S5" s="87"/>
      <c r="T5" s="87"/>
      <c r="AD5" s="90"/>
      <c r="AE5" s="91"/>
      <c r="AF5" s="153" t="s">
        <v>3</v>
      </c>
      <c r="AG5" s="154"/>
      <c r="AH5" s="154"/>
      <c r="AI5" s="154"/>
      <c r="AJ5" s="155"/>
    </row>
    <row r="6" spans="1:50" s="9" customFormat="1" ht="5.45" customHeight="1">
      <c r="A6" s="92"/>
      <c r="B6" s="89"/>
      <c r="C6" s="89"/>
      <c r="D6" s="14"/>
      <c r="E6" s="17"/>
      <c r="F6" s="14"/>
      <c r="H6" s="14"/>
      <c r="I6" s="14"/>
      <c r="J6" s="17"/>
      <c r="K6" s="14"/>
      <c r="S6" s="87"/>
      <c r="T6" s="87"/>
      <c r="AD6" s="93"/>
      <c r="AF6" s="27"/>
      <c r="AG6" s="28"/>
      <c r="AH6" s="28"/>
      <c r="AI6" s="28"/>
      <c r="AJ6" s="29"/>
    </row>
    <row r="7" spans="1:50">
      <c r="A7" s="32"/>
      <c r="B7" s="32"/>
      <c r="C7" s="32"/>
      <c r="D7" s="32"/>
      <c r="E7" s="156" t="s">
        <v>4</v>
      </c>
      <c r="F7" s="156"/>
      <c r="G7" s="156"/>
      <c r="H7" s="32"/>
      <c r="I7" s="32"/>
      <c r="J7" s="156" t="s">
        <v>5</v>
      </c>
      <c r="K7" s="156"/>
      <c r="L7" s="156"/>
      <c r="M7" s="32"/>
      <c r="N7" s="32"/>
      <c r="O7" s="32"/>
      <c r="P7" s="32"/>
      <c r="Q7" s="156" t="s">
        <v>6</v>
      </c>
      <c r="R7" s="156"/>
      <c r="S7" s="156"/>
      <c r="T7" s="156"/>
      <c r="U7" s="156" t="s">
        <v>7</v>
      </c>
      <c r="V7" s="156"/>
      <c r="W7" s="156"/>
      <c r="X7" s="32"/>
      <c r="Y7" s="32"/>
      <c r="Z7" s="32"/>
      <c r="AA7" s="32"/>
      <c r="AB7" s="32"/>
      <c r="AD7" s="94"/>
      <c r="AF7" s="35">
        <v>0.2</v>
      </c>
      <c r="AG7" s="35">
        <v>0.4</v>
      </c>
      <c r="AH7" s="35">
        <v>0.6</v>
      </c>
      <c r="AI7" s="35">
        <v>0.8</v>
      </c>
      <c r="AJ7" s="36">
        <v>1</v>
      </c>
      <c r="AK7" s="95"/>
      <c r="AL7" s="95"/>
      <c r="AM7" s="95"/>
      <c r="AN7" s="95"/>
      <c r="AO7" s="95"/>
      <c r="AP7" s="95"/>
      <c r="AQ7" s="95"/>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94"/>
      <c r="AE8" s="96"/>
      <c r="AF8" s="42" t="s">
        <v>31</v>
      </c>
      <c r="AG8" s="42" t="s">
        <v>32</v>
      </c>
      <c r="AH8" s="42" t="s">
        <v>33</v>
      </c>
      <c r="AI8" s="42" t="s">
        <v>34</v>
      </c>
      <c r="AJ8" s="43" t="s">
        <v>35</v>
      </c>
      <c r="AM8" s="95"/>
      <c r="AN8" s="95"/>
      <c r="AO8" s="58"/>
      <c r="AP8" s="58"/>
      <c r="AQ8" s="58"/>
      <c r="AR8" s="58"/>
      <c r="AS8" s="58"/>
      <c r="AT8" s="58"/>
      <c r="AU8" s="58"/>
      <c r="AV8" s="58"/>
      <c r="AW8" s="58"/>
      <c r="AX8" s="58"/>
    </row>
    <row r="9" spans="1:50" ht="76.5">
      <c r="A9" s="45" t="str">
        <f>'[3]2 CONTEXTO E IDENTIFICACIÓN'!A9</f>
        <v>R1</v>
      </c>
      <c r="B9" s="96" t="str">
        <f>+'[3]2 CONTEXTO E IDENTIFICACIÓN'!F9</f>
        <v>Posibilidad de pérdida económica y reputacional por favorecimiento a Terceros en la asignacion de contratos, con pliegos de condiciones a su medida debido al clientelismo</v>
      </c>
      <c r="C9" s="49">
        <f>+'[3]3 PROBABIL E IMPACTO INHERENTE'!E9</f>
        <v>0.4</v>
      </c>
      <c r="D9" s="49">
        <f>+'[3]3 PROBABIL E IMPACTO INHERENTE'!M9</f>
        <v>1</v>
      </c>
      <c r="E9" s="50" t="str">
        <f>+'[3]4 MAPA CALOR INHERENTE'!C9</f>
        <v>Baja</v>
      </c>
      <c r="F9" s="50" t="str">
        <f>+'[3]4 MAPA CALOR INHERENTE'!D9</f>
        <v>Catastrófico</v>
      </c>
      <c r="G9" s="96" t="str">
        <f>+'[3]4 MAPA CALOR INHERENTE'!E9</f>
        <v>Extremo</v>
      </c>
      <c r="H9" s="49">
        <f>+'[3]6 MAPA CALOR RESIDUAL'!C9</f>
        <v>0.14399999999999999</v>
      </c>
      <c r="I9" s="50">
        <f>+'[3]6 MAPA CALOR RESIDUAL'!D9</f>
        <v>1</v>
      </c>
      <c r="J9" s="50" t="str">
        <f>+'[3]6 MAPA CALOR RESIDUAL'!E9</f>
        <v>Muy Baja</v>
      </c>
      <c r="K9" s="50" t="str">
        <f>+'[3]6 MAPA CALOR RESIDUAL'!F9</f>
        <v>Catastrófico</v>
      </c>
      <c r="L9" s="96" t="str">
        <f>+'[3]6 MAPA CALOR RESIDUAL'!G9</f>
        <v>Extremo</v>
      </c>
      <c r="M9" s="96" t="str">
        <f t="shared" ref="M9:M28" si="0">+IF($N9="","",IF($N9=$AG$16,$AH$16,IF($N9=$AG$19,$AH$19)))</f>
        <v>Requiere Plan de Acción</v>
      </c>
      <c r="N9" s="96" t="str">
        <f t="shared" ref="N9:N28" si="1">+IF(L9="","",IF(OR(L9=$AF$16,L9=$AF$17,L9=$AF$18),$AG$16,IF(L9=$AF$19,$AG$19)))</f>
        <v>Reducir_mitigar_Transferir_Evitar</v>
      </c>
      <c r="O9" s="52" t="s">
        <v>36</v>
      </c>
      <c r="P9" s="96" t="str">
        <f t="shared" ref="P9:P28" si="2">+IF($M9="","",IF($M9=$AH$19,$AG$19,$O9))</f>
        <v>Reducir_Mitigar</v>
      </c>
      <c r="Q9" s="52" t="s">
        <v>62</v>
      </c>
      <c r="R9" s="52" t="s">
        <v>63</v>
      </c>
      <c r="S9" s="53">
        <v>46023</v>
      </c>
      <c r="T9" s="53">
        <v>46387</v>
      </c>
      <c r="U9" s="83" t="s">
        <v>64</v>
      </c>
      <c r="V9" s="52"/>
      <c r="W9" s="52"/>
      <c r="X9" s="52"/>
      <c r="Y9" s="52"/>
      <c r="Z9" s="52"/>
      <c r="AC9" s="157" t="s">
        <v>40</v>
      </c>
      <c r="AD9" s="55">
        <v>1</v>
      </c>
      <c r="AE9" s="42" t="s">
        <v>41</v>
      </c>
      <c r="AF9" s="56" t="s">
        <v>42</v>
      </c>
      <c r="AG9" s="56" t="s">
        <v>42</v>
      </c>
      <c r="AH9" s="56" t="s">
        <v>42</v>
      </c>
      <c r="AI9" s="56" t="s">
        <v>42</v>
      </c>
      <c r="AJ9" s="57" t="s">
        <v>43</v>
      </c>
      <c r="AM9" s="95"/>
      <c r="AN9" s="95"/>
      <c r="AO9" s="58"/>
      <c r="AP9" s="58"/>
      <c r="AQ9" s="58"/>
      <c r="AR9" s="58"/>
      <c r="AS9" s="58"/>
      <c r="AT9" s="58"/>
      <c r="AU9" s="58"/>
      <c r="AV9" s="58"/>
      <c r="AW9" s="58"/>
      <c r="AX9" s="58"/>
    </row>
    <row r="10" spans="1:50" ht="102">
      <c r="A10" s="45" t="str">
        <f>'[3]2 CONTEXTO E IDENTIFICACIÓN'!A10</f>
        <v>R2</v>
      </c>
      <c r="B10" s="96" t="str">
        <f>+'[3]2 CONTEXTO E IDENTIFICACIÓN'!F10</f>
        <v>Posibilidad de pérdida reputacional por recibir dadivas a cambio de suministro de informacion a terceros para el favorecimiento en la adjudicacion de contratos. a causa de Beneficio particular y falta de etica del funcionario</v>
      </c>
      <c r="C10" s="49">
        <f>+'[3]3 PROBABIL E IMPACTO INHERENTE'!E10</f>
        <v>0.4</v>
      </c>
      <c r="D10" s="49">
        <f>+'[3]3 PROBABIL E IMPACTO INHERENTE'!M10</f>
        <v>1</v>
      </c>
      <c r="E10" s="50" t="str">
        <f>+'[3]4 MAPA CALOR INHERENTE'!C10</f>
        <v>Baja</v>
      </c>
      <c r="F10" s="50" t="str">
        <f>+'[3]4 MAPA CALOR INHERENTE'!D10</f>
        <v>Catastrófico</v>
      </c>
      <c r="G10" s="96" t="str">
        <f>+'[3]4 MAPA CALOR INHERENTE'!E10</f>
        <v>Extremo</v>
      </c>
      <c r="H10" s="49">
        <f>+'[3]5 VALORACIÓN DEL CONTROL'!S15</f>
        <v>0.12</v>
      </c>
      <c r="I10" s="50">
        <f>+'[3]5 VALORACIÓN DEL CONTROL'!T15</f>
        <v>1</v>
      </c>
      <c r="J10" s="50" t="str">
        <f t="shared" ref="J10:J28" si="3">+IF(H10=0,"",IF(H10&lt;=$AD$13,$AE$13,IF(H10&lt;=$AD$12,$AE$12,IF(H10&lt;=$AD$11,$AE$11,IF(H10&lt;=$AD$10,$AE$10,IF(H10&lt;=$AD$9,$AE$9,""))))))</f>
        <v>Muy Baja</v>
      </c>
      <c r="K10" s="50" t="str">
        <f t="shared" ref="K10:K28" si="4">+IF(I10=0,"",IF(I10&lt;=$AF$7,$AF$8,IF(I10&lt;=$AG$7,$AG$8,IF(I10&lt;=$AH$7,$AH$8,IF(I10&lt;=$AI$7,$AI$8,IF(I10&lt;=$AJ$7,$AJ$8,""))))))</f>
        <v>Catastrófico</v>
      </c>
      <c r="L10" s="9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Extremo</v>
      </c>
      <c r="M10" s="96" t="str">
        <f t="shared" si="0"/>
        <v>Requiere Plan de Acción</v>
      </c>
      <c r="N10" s="96" t="str">
        <f t="shared" si="1"/>
        <v>Reducir_mitigar_Transferir_Evitar</v>
      </c>
      <c r="O10" s="52" t="s">
        <v>59</v>
      </c>
      <c r="P10" s="96" t="str">
        <f t="shared" si="2"/>
        <v>Redicir_Transferir</v>
      </c>
      <c r="Q10" s="52" t="s">
        <v>62</v>
      </c>
      <c r="R10" s="52" t="s">
        <v>63</v>
      </c>
      <c r="S10" s="53">
        <v>46023</v>
      </c>
      <c r="T10" s="53">
        <v>46387</v>
      </c>
      <c r="U10" s="52" t="s">
        <v>65</v>
      </c>
      <c r="V10" s="52"/>
      <c r="W10" s="97"/>
      <c r="X10" s="52"/>
      <c r="Y10" s="52"/>
      <c r="Z10" s="52"/>
      <c r="AC10" s="158"/>
      <c r="AD10" s="55">
        <v>0.8</v>
      </c>
      <c r="AE10" s="42" t="s">
        <v>46</v>
      </c>
      <c r="AF10" s="59" t="s">
        <v>33</v>
      </c>
      <c r="AG10" s="59" t="s">
        <v>33</v>
      </c>
      <c r="AH10" s="56" t="s">
        <v>42</v>
      </c>
      <c r="AI10" s="56" t="s">
        <v>42</v>
      </c>
      <c r="AJ10" s="57" t="s">
        <v>43</v>
      </c>
      <c r="AM10" s="95"/>
      <c r="AN10" s="95"/>
      <c r="AO10" s="58"/>
      <c r="AP10" s="98"/>
      <c r="AQ10" s="61"/>
      <c r="AR10" s="58"/>
      <c r="AS10" s="58"/>
      <c r="AT10" s="58"/>
      <c r="AU10" s="58"/>
      <c r="AV10" s="58"/>
      <c r="AW10" s="58"/>
      <c r="AX10" s="58"/>
    </row>
    <row r="11" spans="1:50" ht="76.5">
      <c r="A11" s="45" t="str">
        <f>'[3]2 CONTEXTO E IDENTIFICACIÓN'!A11</f>
        <v>R3</v>
      </c>
      <c r="B11" s="96" t="str">
        <f>+'[3]2 CONTEXTO E IDENTIFICACIÓN'!F11</f>
        <v>Posibilidad de pérdida económica y reputacional por alteracion de los informes de supervision y control por parte de funcionarios para el favorecimiento de terceros debido a la falta de etica del funcionario</v>
      </c>
      <c r="C11" s="49">
        <f>+'[3]3 PROBABIL E IMPACTO INHERENTE'!E11</f>
        <v>0.4</v>
      </c>
      <c r="D11" s="49">
        <f>+'[3]3 PROBABIL E IMPACTO INHERENTE'!M11</f>
        <v>1</v>
      </c>
      <c r="E11" s="50" t="str">
        <f>+'[3]4 MAPA CALOR INHERENTE'!C11</f>
        <v>Baja</v>
      </c>
      <c r="F11" s="50" t="str">
        <f>+'[3]4 MAPA CALOR INHERENTE'!D11</f>
        <v>Catastrófico</v>
      </c>
      <c r="G11" s="96" t="str">
        <f>+'[3]4 MAPA CALOR INHERENTE'!E11</f>
        <v>Extremo</v>
      </c>
      <c r="H11" s="49">
        <f>+'[3]5 VALORACIÓN DEL CONTROL'!S19</f>
        <v>0.24</v>
      </c>
      <c r="I11" s="50">
        <f>+'[3]5 VALORACIÓN DEL CONTROL'!T19</f>
        <v>1</v>
      </c>
      <c r="J11" s="50" t="str">
        <f t="shared" si="3"/>
        <v>Baja</v>
      </c>
      <c r="K11" s="50" t="str">
        <f t="shared" si="4"/>
        <v>Catastrófico</v>
      </c>
      <c r="L11" s="9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96" t="str">
        <f t="shared" si="0"/>
        <v>Requiere Plan de Acción</v>
      </c>
      <c r="N11" s="96" t="str">
        <f t="shared" si="1"/>
        <v>Reducir_mitigar_Transferir_Evitar</v>
      </c>
      <c r="O11" s="52" t="s">
        <v>36</v>
      </c>
      <c r="P11" s="96" t="str">
        <f t="shared" si="2"/>
        <v>Reducir_Mitigar</v>
      </c>
      <c r="Q11" s="52" t="s">
        <v>66</v>
      </c>
      <c r="R11" s="52" t="s">
        <v>63</v>
      </c>
      <c r="S11" s="53">
        <v>46023</v>
      </c>
      <c r="T11" s="53">
        <v>46387</v>
      </c>
      <c r="U11" s="52" t="s">
        <v>67</v>
      </c>
      <c r="V11" s="52"/>
      <c r="W11" s="52"/>
      <c r="X11" s="52"/>
      <c r="Y11" s="52"/>
      <c r="Z11" s="52"/>
      <c r="AC11" s="158"/>
      <c r="AD11" s="55">
        <v>0.6</v>
      </c>
      <c r="AE11" s="42" t="s">
        <v>51</v>
      </c>
      <c r="AF11" s="59" t="s">
        <v>33</v>
      </c>
      <c r="AG11" s="59" t="s">
        <v>33</v>
      </c>
      <c r="AH11" s="59" t="s">
        <v>33</v>
      </c>
      <c r="AI11" s="56" t="s">
        <v>42</v>
      </c>
      <c r="AJ11" s="57" t="s">
        <v>43</v>
      </c>
      <c r="AM11" s="95"/>
      <c r="AN11" s="95"/>
      <c r="AO11" s="58"/>
      <c r="AP11" s="98"/>
      <c r="AQ11" s="61"/>
      <c r="AR11" s="58"/>
      <c r="AS11" s="58"/>
      <c r="AT11" s="58"/>
      <c r="AU11" s="58"/>
      <c r="AV11" s="62"/>
      <c r="AW11" s="58"/>
      <c r="AX11" s="58"/>
    </row>
    <row r="12" spans="1:50">
      <c r="A12" s="45" t="str">
        <f>'[3]2 CONTEXTO E IDENTIFICACIÓN'!A12</f>
        <v>R4</v>
      </c>
      <c r="B12" s="96">
        <f>+'[3]2 CONTEXTO E IDENTIFICACIÓN'!F12</f>
        <v>0</v>
      </c>
      <c r="C12" s="49" t="str">
        <f>+'[3]3 PROBABIL E IMPACTO INHERENTE'!E12</f>
        <v/>
      </c>
      <c r="D12" s="49" t="str">
        <f>+'[3]3 PROBABIL E IMPACTO INHERENTE'!M12</f>
        <v/>
      </c>
      <c r="E12" s="50" t="str">
        <f>+'[3]4 MAPA CALOR INHERENTE'!C12</f>
        <v/>
      </c>
      <c r="F12" s="50" t="str">
        <f>+'[3]4 MAPA CALOR INHERENTE'!D12</f>
        <v/>
      </c>
      <c r="G12" s="96" t="str">
        <f>+'[3]4 MAPA CALOR INHERENTE'!E12</f>
        <v/>
      </c>
      <c r="H12" s="49" t="str">
        <f>+'[3]5 VALORACIÓN DEL CONTROL'!S23</f>
        <v/>
      </c>
      <c r="I12" s="50" t="str">
        <f>+'[3]5 VALORACIÓN DEL CONTROL'!T23</f>
        <v/>
      </c>
      <c r="J12" s="50" t="str">
        <f t="shared" si="3"/>
        <v/>
      </c>
      <c r="K12" s="50" t="str">
        <f t="shared" si="4"/>
        <v/>
      </c>
      <c r="L12" s="96" t="str">
        <f t="shared" si="5"/>
        <v/>
      </c>
      <c r="M12" s="96" t="str">
        <f t="shared" si="0"/>
        <v/>
      </c>
      <c r="N12" s="96" t="str">
        <f t="shared" si="1"/>
        <v/>
      </c>
      <c r="O12" s="52"/>
      <c r="P12" s="96" t="str">
        <f t="shared" si="2"/>
        <v/>
      </c>
      <c r="Q12" s="52"/>
      <c r="R12" s="52"/>
      <c r="S12" s="53"/>
      <c r="T12" s="53"/>
      <c r="U12" s="52"/>
      <c r="V12" s="52"/>
      <c r="W12" s="52"/>
      <c r="X12" s="52"/>
      <c r="Y12" s="52"/>
      <c r="Z12" s="52"/>
      <c r="AC12" s="158"/>
      <c r="AD12" s="55">
        <v>0.4</v>
      </c>
      <c r="AE12" s="42" t="s">
        <v>53</v>
      </c>
      <c r="AF12" s="63" t="s">
        <v>54</v>
      </c>
      <c r="AG12" s="59" t="s">
        <v>33</v>
      </c>
      <c r="AH12" s="59" t="s">
        <v>33</v>
      </c>
      <c r="AI12" s="56" t="s">
        <v>42</v>
      </c>
      <c r="AJ12" s="57" t="s">
        <v>43</v>
      </c>
      <c r="AM12" s="95"/>
      <c r="AN12" s="95"/>
      <c r="AO12" s="58"/>
      <c r="AP12" s="98"/>
      <c r="AQ12" s="61"/>
      <c r="AR12" s="58"/>
      <c r="AS12" s="58"/>
      <c r="AT12" s="58"/>
      <c r="AU12" s="62"/>
      <c r="AV12" s="58"/>
      <c r="AW12" s="58"/>
      <c r="AX12" s="58"/>
    </row>
    <row r="13" spans="1:50" ht="13.5" thickBot="1">
      <c r="A13" s="45" t="str">
        <f>'[3]2 CONTEXTO E IDENTIFICACIÓN'!A13</f>
        <v>R5</v>
      </c>
      <c r="B13" s="96">
        <f>+'[3]2 CONTEXTO E IDENTIFICACIÓN'!F13</f>
        <v>0</v>
      </c>
      <c r="C13" s="49" t="str">
        <f>+'[3]3 PROBABIL E IMPACTO INHERENTE'!E13</f>
        <v/>
      </c>
      <c r="D13" s="49" t="str">
        <f>+'[3]3 PROBABIL E IMPACTO INHERENTE'!M13</f>
        <v/>
      </c>
      <c r="E13" s="50" t="str">
        <f>+'[3]4 MAPA CALOR INHERENTE'!C13</f>
        <v/>
      </c>
      <c r="F13" s="50" t="str">
        <f>+'[3]4 MAPA CALOR INHERENTE'!D13</f>
        <v/>
      </c>
      <c r="G13" s="96" t="str">
        <f>+'[3]4 MAPA CALOR INHERENTE'!E13</f>
        <v/>
      </c>
      <c r="H13" s="49" t="str">
        <f>+'[3]5 VALORACIÓN DEL CONTROL'!S27</f>
        <v/>
      </c>
      <c r="I13" s="50" t="str">
        <f>+'[3]5 VALORACIÓN DEL CONTROL'!T27</f>
        <v/>
      </c>
      <c r="J13" s="50" t="str">
        <f t="shared" si="3"/>
        <v/>
      </c>
      <c r="K13" s="50" t="str">
        <f t="shared" si="4"/>
        <v/>
      </c>
      <c r="L13" s="96" t="str">
        <f t="shared" si="5"/>
        <v/>
      </c>
      <c r="M13" s="96" t="str">
        <f t="shared" si="0"/>
        <v/>
      </c>
      <c r="N13" s="96" t="str">
        <f t="shared" si="1"/>
        <v/>
      </c>
      <c r="O13" s="52"/>
      <c r="P13" s="96" t="str">
        <f t="shared" si="2"/>
        <v/>
      </c>
      <c r="Q13" s="52"/>
      <c r="R13" s="52"/>
      <c r="S13" s="53"/>
      <c r="T13" s="53"/>
      <c r="U13" s="52"/>
      <c r="V13" s="52"/>
      <c r="W13" s="52"/>
      <c r="X13" s="52"/>
      <c r="Y13" s="52"/>
      <c r="Z13" s="52"/>
      <c r="AC13" s="159"/>
      <c r="AD13" s="65">
        <v>0.2</v>
      </c>
      <c r="AE13" s="66" t="s">
        <v>55</v>
      </c>
      <c r="AF13" s="67" t="s">
        <v>54</v>
      </c>
      <c r="AG13" s="67" t="s">
        <v>54</v>
      </c>
      <c r="AH13" s="68" t="s">
        <v>33</v>
      </c>
      <c r="AI13" s="69" t="s">
        <v>42</v>
      </c>
      <c r="AJ13" s="70" t="s">
        <v>43</v>
      </c>
      <c r="AM13" s="95"/>
      <c r="AN13" s="95"/>
      <c r="AO13" s="58"/>
      <c r="AP13" s="98"/>
      <c r="AQ13" s="61"/>
      <c r="AR13" s="58"/>
      <c r="AS13" s="58"/>
      <c r="AT13" s="58"/>
      <c r="AU13" s="58"/>
      <c r="AV13" s="58"/>
      <c r="AW13" s="58"/>
      <c r="AX13" s="58"/>
    </row>
    <row r="14" spans="1:50">
      <c r="A14" s="45" t="str">
        <f>'[3]2 CONTEXTO E IDENTIFICACIÓN'!A14</f>
        <v>R6</v>
      </c>
      <c r="B14" s="96" t="str">
        <f>+'[3]2 CONTEXTO E IDENTIFICACIÓN'!F14</f>
        <v xml:space="preserve">  </v>
      </c>
      <c r="C14" s="49" t="str">
        <f>+'[3]3 PROBABIL E IMPACTO INHERENTE'!E14</f>
        <v/>
      </c>
      <c r="D14" s="49" t="str">
        <f>+'[3]3 PROBABIL E IMPACTO INHERENTE'!M14</f>
        <v/>
      </c>
      <c r="E14" s="50" t="str">
        <f>+'[3]4 MAPA CALOR INHERENTE'!C14</f>
        <v/>
      </c>
      <c r="F14" s="50" t="str">
        <f>+'[3]4 MAPA CALOR INHERENTE'!D14</f>
        <v/>
      </c>
      <c r="G14" s="96" t="str">
        <f>+'[3]4 MAPA CALOR INHERENTE'!E14</f>
        <v/>
      </c>
      <c r="H14" s="49" t="str">
        <f>+'[3]5 VALORACIÓN DEL CONTROL'!S31</f>
        <v/>
      </c>
      <c r="I14" s="50" t="str">
        <f>+'[3]5 VALORACIÓN DEL CONTROL'!T31</f>
        <v/>
      </c>
      <c r="J14" s="50" t="str">
        <f t="shared" si="3"/>
        <v/>
      </c>
      <c r="K14" s="50" t="str">
        <f t="shared" si="4"/>
        <v/>
      </c>
      <c r="L14" s="96" t="str">
        <f t="shared" si="5"/>
        <v/>
      </c>
      <c r="M14" s="96" t="str">
        <f t="shared" si="0"/>
        <v/>
      </c>
      <c r="N14" s="96" t="str">
        <f t="shared" si="1"/>
        <v/>
      </c>
      <c r="O14" s="52"/>
      <c r="P14" s="96" t="str">
        <f t="shared" si="2"/>
        <v/>
      </c>
      <c r="Q14" s="52"/>
      <c r="R14" s="52"/>
      <c r="S14" s="53"/>
      <c r="T14" s="53"/>
      <c r="U14" s="52"/>
      <c r="V14" s="52"/>
      <c r="W14" s="52"/>
      <c r="X14" s="52"/>
      <c r="Y14" s="52"/>
      <c r="Z14" s="52"/>
      <c r="AM14" s="95"/>
      <c r="AN14" s="95"/>
      <c r="AO14" s="58"/>
      <c r="AP14" s="98"/>
      <c r="AQ14" s="61"/>
      <c r="AR14" s="58"/>
      <c r="AS14" s="58"/>
      <c r="AT14" s="58"/>
      <c r="AU14" s="58"/>
      <c r="AV14" s="58"/>
      <c r="AW14" s="58"/>
      <c r="AX14" s="58"/>
    </row>
    <row r="15" spans="1:50" ht="38.25">
      <c r="A15" s="45" t="str">
        <f>'[3]2 CONTEXTO E IDENTIFICACIÓN'!A15</f>
        <v>R7</v>
      </c>
      <c r="B15" s="96" t="str">
        <f>+'[3]2 CONTEXTO E IDENTIFICACIÓN'!F15</f>
        <v xml:space="preserve">  </v>
      </c>
      <c r="C15" s="49" t="str">
        <f>+'[3]3 PROBABIL E IMPACTO INHERENTE'!E15</f>
        <v/>
      </c>
      <c r="D15" s="49" t="str">
        <f>+'[3]3 PROBABIL E IMPACTO INHERENTE'!M15</f>
        <v/>
      </c>
      <c r="E15" s="50" t="str">
        <f>+'[3]4 MAPA CALOR INHERENTE'!C15</f>
        <v/>
      </c>
      <c r="F15" s="50" t="str">
        <f>+'[3]4 MAPA CALOR INHERENTE'!D15</f>
        <v/>
      </c>
      <c r="G15" s="96" t="str">
        <f>+'[3]4 MAPA CALOR INHERENTE'!E15</f>
        <v/>
      </c>
      <c r="H15" s="49" t="str">
        <f>+'[3]5 VALORACIÓN DEL CONTROL'!S35</f>
        <v/>
      </c>
      <c r="I15" s="50" t="str">
        <f>+'[3]5 VALORACIÓN DEL CONTROL'!T35</f>
        <v/>
      </c>
      <c r="J15" s="50" t="str">
        <f t="shared" si="3"/>
        <v/>
      </c>
      <c r="K15" s="50" t="str">
        <f t="shared" si="4"/>
        <v/>
      </c>
      <c r="L15" s="96" t="str">
        <f t="shared" si="5"/>
        <v/>
      </c>
      <c r="M15" s="96" t="str">
        <f t="shared" si="0"/>
        <v/>
      </c>
      <c r="N15" s="96" t="str">
        <f t="shared" si="1"/>
        <v/>
      </c>
      <c r="O15" s="52"/>
      <c r="P15" s="96" t="str">
        <f t="shared" si="2"/>
        <v/>
      </c>
      <c r="Q15" s="52"/>
      <c r="R15" s="52"/>
      <c r="S15" s="53"/>
      <c r="T15" s="53"/>
      <c r="U15" s="52"/>
      <c r="V15" s="52"/>
      <c r="W15" s="52"/>
      <c r="X15" s="52"/>
      <c r="Y15" s="52"/>
      <c r="Z15" s="52"/>
      <c r="AF15" s="31" t="s">
        <v>56</v>
      </c>
      <c r="AG15" s="31" t="s">
        <v>18</v>
      </c>
      <c r="AH15" s="31" t="s">
        <v>17</v>
      </c>
      <c r="AJ15" s="96" t="s">
        <v>57</v>
      </c>
      <c r="AK15" s="95"/>
      <c r="AL15" s="95"/>
      <c r="AM15" s="95"/>
      <c r="AN15" s="95"/>
      <c r="AO15" s="58"/>
      <c r="AP15" s="98"/>
      <c r="AQ15" s="58"/>
      <c r="AR15" s="61"/>
      <c r="AS15" s="61"/>
      <c r="AT15" s="61"/>
      <c r="AU15" s="61"/>
      <c r="AV15" s="61"/>
      <c r="AW15" s="58"/>
      <c r="AX15" s="58"/>
    </row>
    <row r="16" spans="1:50" ht="25.5">
      <c r="A16" s="45" t="str">
        <f>'[3]2 CONTEXTO E IDENTIFICACIÓN'!A16</f>
        <v>R8</v>
      </c>
      <c r="B16" s="96" t="str">
        <f>+'[3]2 CONTEXTO E IDENTIFICACIÓN'!F16</f>
        <v xml:space="preserve">  </v>
      </c>
      <c r="C16" s="49" t="str">
        <f>+'[3]3 PROBABIL E IMPACTO INHERENTE'!E16</f>
        <v/>
      </c>
      <c r="D16" s="49" t="str">
        <f>+'[3]3 PROBABIL E IMPACTO INHERENTE'!M16</f>
        <v/>
      </c>
      <c r="E16" s="50" t="str">
        <f>+'[3]4 MAPA CALOR INHERENTE'!C16</f>
        <v/>
      </c>
      <c r="F16" s="50" t="str">
        <f>+'[3]4 MAPA CALOR INHERENTE'!D16</f>
        <v/>
      </c>
      <c r="G16" s="96" t="str">
        <f>+'[3]4 MAPA CALOR INHERENTE'!E16</f>
        <v/>
      </c>
      <c r="H16" s="49" t="str">
        <f>+'[3]5 VALORACIÓN DEL CONTROL'!S39</f>
        <v/>
      </c>
      <c r="I16" s="50" t="str">
        <f>+'[3]5 VALORACIÓN DEL CONTROL'!T39</f>
        <v/>
      </c>
      <c r="J16" s="50" t="str">
        <f t="shared" si="3"/>
        <v/>
      </c>
      <c r="K16" s="50" t="str">
        <f t="shared" si="4"/>
        <v/>
      </c>
      <c r="L16" s="96" t="str">
        <f t="shared" si="5"/>
        <v/>
      </c>
      <c r="M16" s="96" t="str">
        <f t="shared" si="0"/>
        <v/>
      </c>
      <c r="N16" s="96" t="str">
        <f t="shared" si="1"/>
        <v/>
      </c>
      <c r="O16" s="52"/>
      <c r="P16" s="96" t="str">
        <f t="shared" si="2"/>
        <v/>
      </c>
      <c r="Q16" s="52"/>
      <c r="R16" s="52"/>
      <c r="S16" s="53"/>
      <c r="T16" s="53"/>
      <c r="U16" s="52"/>
      <c r="V16" s="52"/>
      <c r="W16" s="52"/>
      <c r="X16" s="52"/>
      <c r="Y16" s="52"/>
      <c r="Z16" s="52"/>
      <c r="AF16" s="72" t="s">
        <v>43</v>
      </c>
      <c r="AG16" s="96" t="s">
        <v>57</v>
      </c>
      <c r="AH16" s="96" t="s">
        <v>58</v>
      </c>
      <c r="AI16" s="95"/>
      <c r="AJ16" s="99" t="s">
        <v>36</v>
      </c>
      <c r="AM16" s="95"/>
      <c r="AN16" s="95"/>
      <c r="AO16" s="58"/>
      <c r="AP16" s="58"/>
      <c r="AQ16" s="58"/>
      <c r="AR16" s="58"/>
      <c r="AS16" s="58"/>
      <c r="AT16" s="58"/>
      <c r="AU16" s="58"/>
      <c r="AV16" s="58"/>
      <c r="AW16" s="58"/>
      <c r="AX16" s="58"/>
    </row>
    <row r="17" spans="1:50" ht="25.5">
      <c r="A17" s="45" t="str">
        <f>'[3]2 CONTEXTO E IDENTIFICACIÓN'!A17</f>
        <v>R9</v>
      </c>
      <c r="B17" s="96" t="str">
        <f>+'[3]2 CONTEXTO E IDENTIFICACIÓN'!F17</f>
        <v xml:space="preserve">  </v>
      </c>
      <c r="C17" s="49" t="str">
        <f>+'[3]3 PROBABIL E IMPACTO INHERENTE'!E17</f>
        <v/>
      </c>
      <c r="D17" s="49" t="str">
        <f>+'[3]3 PROBABIL E IMPACTO INHERENTE'!M17</f>
        <v/>
      </c>
      <c r="E17" s="50" t="str">
        <f>+'[3]4 MAPA CALOR INHERENTE'!C17</f>
        <v/>
      </c>
      <c r="F17" s="50" t="str">
        <f>+'[3]4 MAPA CALOR INHERENTE'!D17</f>
        <v/>
      </c>
      <c r="G17" s="96" t="str">
        <f>+'[3]4 MAPA CALOR INHERENTE'!E17</f>
        <v/>
      </c>
      <c r="H17" s="49" t="str">
        <f>+'[3]5 VALORACIÓN DEL CONTROL'!S43</f>
        <v/>
      </c>
      <c r="I17" s="50" t="str">
        <f>+'[3]5 VALORACIÓN DEL CONTROL'!T43</f>
        <v/>
      </c>
      <c r="J17" s="50" t="str">
        <f t="shared" si="3"/>
        <v/>
      </c>
      <c r="K17" s="50" t="str">
        <f t="shared" si="4"/>
        <v/>
      </c>
      <c r="L17" s="96" t="str">
        <f t="shared" si="5"/>
        <v/>
      </c>
      <c r="M17" s="96" t="str">
        <f t="shared" si="0"/>
        <v/>
      </c>
      <c r="N17" s="96" t="str">
        <f t="shared" si="1"/>
        <v/>
      </c>
      <c r="O17" s="52"/>
      <c r="P17" s="96" t="str">
        <f t="shared" si="2"/>
        <v/>
      </c>
      <c r="Q17" s="52"/>
      <c r="R17" s="52"/>
      <c r="S17" s="53"/>
      <c r="T17" s="53"/>
      <c r="U17" s="52"/>
      <c r="V17" s="52"/>
      <c r="W17" s="52"/>
      <c r="X17" s="52"/>
      <c r="Y17" s="52"/>
      <c r="Z17" s="52"/>
      <c r="AF17" s="56" t="s">
        <v>42</v>
      </c>
      <c r="AG17" s="96" t="s">
        <v>57</v>
      </c>
      <c r="AH17" s="96" t="s">
        <v>58</v>
      </c>
      <c r="AI17" s="95"/>
      <c r="AJ17" s="99" t="s">
        <v>59</v>
      </c>
      <c r="AK17" s="95"/>
      <c r="AL17" s="95"/>
      <c r="AM17" s="95"/>
      <c r="AN17" s="95"/>
      <c r="AO17" s="58"/>
      <c r="AP17" s="58"/>
      <c r="AQ17" s="58"/>
      <c r="AR17" s="58"/>
      <c r="AS17" s="58"/>
      <c r="AT17" s="58"/>
      <c r="AU17" s="58"/>
      <c r="AV17" s="58"/>
      <c r="AW17" s="58"/>
      <c r="AX17" s="58"/>
    </row>
    <row r="18" spans="1:50" ht="25.5">
      <c r="A18" s="45" t="str">
        <f>'[3]2 CONTEXTO E IDENTIFICACIÓN'!A18</f>
        <v>R10</v>
      </c>
      <c r="B18" s="96" t="str">
        <f>+'[3]2 CONTEXTO E IDENTIFICACIÓN'!F18</f>
        <v xml:space="preserve">  </v>
      </c>
      <c r="C18" s="49" t="str">
        <f>+'[3]3 PROBABIL E IMPACTO INHERENTE'!E18</f>
        <v/>
      </c>
      <c r="D18" s="49" t="str">
        <f>+'[3]3 PROBABIL E IMPACTO INHERENTE'!M18</f>
        <v/>
      </c>
      <c r="E18" s="50" t="str">
        <f>+'[3]4 MAPA CALOR INHERENTE'!C18</f>
        <v/>
      </c>
      <c r="F18" s="50" t="str">
        <f>+'[3]4 MAPA CALOR INHERENTE'!D18</f>
        <v/>
      </c>
      <c r="G18" s="96" t="str">
        <f>+'[3]4 MAPA CALOR INHERENTE'!E18</f>
        <v/>
      </c>
      <c r="H18" s="49" t="str">
        <f>+'[3]5 VALORACIÓN DEL CONTROL'!S47</f>
        <v/>
      </c>
      <c r="I18" s="50" t="str">
        <f>+'[3]5 VALORACIÓN DEL CONTROL'!T47</f>
        <v/>
      </c>
      <c r="J18" s="50" t="str">
        <f t="shared" si="3"/>
        <v/>
      </c>
      <c r="K18" s="50" t="str">
        <f t="shared" si="4"/>
        <v/>
      </c>
      <c r="L18" s="96" t="str">
        <f t="shared" si="5"/>
        <v/>
      </c>
      <c r="M18" s="96" t="str">
        <f t="shared" si="0"/>
        <v/>
      </c>
      <c r="N18" s="96" t="str">
        <f t="shared" si="1"/>
        <v/>
      </c>
      <c r="O18" s="52"/>
      <c r="P18" s="96" t="str">
        <f t="shared" si="2"/>
        <v/>
      </c>
      <c r="Q18" s="52"/>
      <c r="R18" s="52"/>
      <c r="S18" s="53"/>
      <c r="T18" s="53"/>
      <c r="U18" s="52"/>
      <c r="V18" s="52"/>
      <c r="W18" s="52"/>
      <c r="X18" s="52"/>
      <c r="Y18" s="52"/>
      <c r="Z18" s="52"/>
      <c r="AE18" s="100"/>
      <c r="AF18" s="59" t="s">
        <v>33</v>
      </c>
      <c r="AG18" s="96" t="s">
        <v>57</v>
      </c>
      <c r="AH18" s="96" t="s">
        <v>58</v>
      </c>
      <c r="AI18" s="100"/>
      <c r="AJ18" s="99" t="s">
        <v>47</v>
      </c>
      <c r="AK18" s="100"/>
      <c r="AL18" s="100"/>
      <c r="AM18" s="100"/>
      <c r="AN18" s="100"/>
      <c r="AO18" s="58"/>
      <c r="AP18" s="58"/>
      <c r="AQ18" s="101"/>
      <c r="AR18" s="101"/>
      <c r="AS18" s="101"/>
      <c r="AT18" s="101"/>
      <c r="AU18" s="101"/>
      <c r="AV18" s="101"/>
      <c r="AW18" s="58"/>
      <c r="AX18" s="58"/>
    </row>
    <row r="19" spans="1:50" ht="25.5">
      <c r="A19" s="45" t="str">
        <f>'[3]2 CONTEXTO E IDENTIFICACIÓN'!A19</f>
        <v>R11</v>
      </c>
      <c r="B19" s="96" t="str">
        <f>+'[3]2 CONTEXTO E IDENTIFICACIÓN'!F19</f>
        <v xml:space="preserve">  </v>
      </c>
      <c r="C19" s="49" t="str">
        <f>+'[3]3 PROBABIL E IMPACTO INHERENTE'!E19</f>
        <v/>
      </c>
      <c r="D19" s="49" t="str">
        <f>+'[3]3 PROBABIL E IMPACTO INHERENTE'!M19</f>
        <v/>
      </c>
      <c r="E19" s="50" t="str">
        <f>+'[3]4 MAPA CALOR INHERENTE'!C19</f>
        <v/>
      </c>
      <c r="F19" s="50" t="str">
        <f>+'[3]4 MAPA CALOR INHERENTE'!D19</f>
        <v/>
      </c>
      <c r="G19" s="96" t="str">
        <f>+'[3]4 MAPA CALOR INHERENTE'!E19</f>
        <v/>
      </c>
      <c r="H19" s="49" t="str">
        <f>+'[3]5 VALORACIÓN DEL CONTROL'!S51</f>
        <v/>
      </c>
      <c r="I19" s="50" t="str">
        <f>+'[3]5 VALORACIÓN DEL CONTROL'!T51</f>
        <v/>
      </c>
      <c r="J19" s="50" t="str">
        <f t="shared" si="3"/>
        <v/>
      </c>
      <c r="K19" s="50" t="str">
        <f t="shared" si="4"/>
        <v/>
      </c>
      <c r="L19" s="96" t="str">
        <f t="shared" si="5"/>
        <v/>
      </c>
      <c r="M19" s="96" t="str">
        <f t="shared" si="0"/>
        <v/>
      </c>
      <c r="N19" s="96" t="str">
        <f t="shared" si="1"/>
        <v/>
      </c>
      <c r="O19" s="52"/>
      <c r="P19" s="96" t="str">
        <f t="shared" si="2"/>
        <v/>
      </c>
      <c r="Q19" s="52"/>
      <c r="R19" s="52"/>
      <c r="S19" s="53"/>
      <c r="T19" s="53"/>
      <c r="U19" s="52"/>
      <c r="V19" s="52"/>
      <c r="W19" s="52"/>
      <c r="X19" s="52"/>
      <c r="Y19" s="52"/>
      <c r="Z19" s="52"/>
      <c r="AE19" s="100"/>
      <c r="AF19" s="63" t="s">
        <v>54</v>
      </c>
      <c r="AG19" s="96" t="s">
        <v>60</v>
      </c>
      <c r="AH19" s="96" t="s">
        <v>61</v>
      </c>
      <c r="AM19" s="100"/>
      <c r="AN19" s="100"/>
      <c r="AO19" s="58"/>
      <c r="AP19" s="58"/>
      <c r="AQ19" s="58"/>
      <c r="AR19" s="58"/>
      <c r="AS19" s="58"/>
      <c r="AT19" s="58"/>
      <c r="AU19" s="58"/>
      <c r="AV19" s="58"/>
      <c r="AW19" s="58"/>
      <c r="AX19" s="58"/>
    </row>
    <row r="20" spans="1:50">
      <c r="A20" s="45" t="str">
        <f>'[3]2 CONTEXTO E IDENTIFICACIÓN'!A20</f>
        <v>R12</v>
      </c>
      <c r="B20" s="96" t="str">
        <f>+'[3]2 CONTEXTO E IDENTIFICACIÓN'!F20</f>
        <v xml:space="preserve">  </v>
      </c>
      <c r="C20" s="49" t="str">
        <f>+'[3]3 PROBABIL E IMPACTO INHERENTE'!E20</f>
        <v/>
      </c>
      <c r="D20" s="49" t="str">
        <f>+'[3]3 PROBABIL E IMPACTO INHERENTE'!M20</f>
        <v/>
      </c>
      <c r="E20" s="50" t="str">
        <f>+'[3]4 MAPA CALOR INHERENTE'!C20</f>
        <v/>
      </c>
      <c r="F20" s="50" t="str">
        <f>+'[3]4 MAPA CALOR INHERENTE'!D20</f>
        <v/>
      </c>
      <c r="G20" s="96" t="str">
        <f>+'[3]4 MAPA CALOR INHERENTE'!E20</f>
        <v/>
      </c>
      <c r="H20" s="49" t="str">
        <f>+'[3]5 VALORACIÓN DEL CONTROL'!S55</f>
        <v/>
      </c>
      <c r="I20" s="50" t="str">
        <f>+'[3]5 VALORACIÓN DEL CONTROL'!T55</f>
        <v/>
      </c>
      <c r="J20" s="50" t="str">
        <f t="shared" si="3"/>
        <v/>
      </c>
      <c r="K20" s="50" t="str">
        <f t="shared" si="4"/>
        <v/>
      </c>
      <c r="L20" s="96" t="str">
        <f t="shared" si="5"/>
        <v/>
      </c>
      <c r="M20" s="96" t="str">
        <f t="shared" si="0"/>
        <v/>
      </c>
      <c r="N20" s="96" t="str">
        <f t="shared" si="1"/>
        <v/>
      </c>
      <c r="O20" s="52"/>
      <c r="P20" s="96" t="str">
        <f t="shared" si="2"/>
        <v/>
      </c>
      <c r="Q20" s="52"/>
      <c r="R20" s="52"/>
      <c r="S20" s="53"/>
      <c r="T20" s="53"/>
      <c r="U20" s="52"/>
      <c r="V20" s="52"/>
      <c r="W20" s="52"/>
      <c r="X20" s="52"/>
      <c r="Y20" s="52"/>
      <c r="Z20" s="52"/>
      <c r="AC20" s="102"/>
      <c r="AD20" s="102"/>
      <c r="AE20" s="100"/>
      <c r="AF20" s="77"/>
      <c r="AM20" s="100"/>
      <c r="AN20" s="100"/>
      <c r="AO20" s="58"/>
      <c r="AP20" s="58"/>
      <c r="AQ20" s="58"/>
      <c r="AR20" s="58"/>
      <c r="AS20" s="58"/>
      <c r="AT20" s="58"/>
      <c r="AU20" s="58"/>
      <c r="AV20" s="58"/>
      <c r="AW20" s="58"/>
      <c r="AX20" s="58"/>
    </row>
    <row r="21" spans="1:50">
      <c r="A21" s="45" t="str">
        <f>'[3]2 CONTEXTO E IDENTIFICACIÓN'!A21</f>
        <v>R13</v>
      </c>
      <c r="B21" s="96" t="str">
        <f>+'[3]2 CONTEXTO E IDENTIFICACIÓN'!F21</f>
        <v xml:space="preserve">  </v>
      </c>
      <c r="C21" s="49" t="str">
        <f>+'[3]3 PROBABIL E IMPACTO INHERENTE'!E21</f>
        <v/>
      </c>
      <c r="D21" s="49" t="str">
        <f>+'[3]3 PROBABIL E IMPACTO INHERENTE'!M21</f>
        <v/>
      </c>
      <c r="E21" s="50" t="str">
        <f>+'[3]4 MAPA CALOR INHERENTE'!C21</f>
        <v/>
      </c>
      <c r="F21" s="50" t="str">
        <f>+'[3]4 MAPA CALOR INHERENTE'!D21</f>
        <v/>
      </c>
      <c r="G21" s="96" t="str">
        <f>+'[3]4 MAPA CALOR INHERENTE'!E21</f>
        <v/>
      </c>
      <c r="H21" s="49" t="str">
        <f>+'[3]5 VALORACIÓN DEL CONTROL'!S59</f>
        <v/>
      </c>
      <c r="I21" s="50" t="str">
        <f>+'[3]5 VALORACIÓN DEL CONTROL'!T59</f>
        <v/>
      </c>
      <c r="J21" s="50" t="str">
        <f t="shared" si="3"/>
        <v/>
      </c>
      <c r="K21" s="50" t="str">
        <f t="shared" si="4"/>
        <v/>
      </c>
      <c r="L21" s="96" t="str">
        <f t="shared" si="5"/>
        <v/>
      </c>
      <c r="M21" s="96" t="str">
        <f t="shared" si="0"/>
        <v/>
      </c>
      <c r="N21" s="96" t="str">
        <f t="shared" si="1"/>
        <v/>
      </c>
      <c r="O21" s="52"/>
      <c r="P21" s="96" t="str">
        <f t="shared" si="2"/>
        <v/>
      </c>
      <c r="Q21" s="52"/>
      <c r="R21" s="52"/>
      <c r="S21" s="53"/>
      <c r="T21" s="53"/>
      <c r="U21" s="52"/>
      <c r="V21" s="52"/>
      <c r="W21" s="52"/>
      <c r="X21" s="52"/>
      <c r="Y21" s="52"/>
      <c r="Z21" s="52"/>
      <c r="AC21" s="102"/>
      <c r="AD21" s="102"/>
      <c r="AE21" s="103"/>
      <c r="AM21" s="100"/>
      <c r="AN21" s="100"/>
      <c r="AO21" s="58"/>
      <c r="AP21" s="58"/>
      <c r="AQ21" s="58"/>
      <c r="AR21" s="58"/>
      <c r="AS21" s="58"/>
      <c r="AT21" s="58"/>
      <c r="AU21" s="58"/>
      <c r="AV21" s="58"/>
      <c r="AW21" s="58"/>
      <c r="AX21" s="58"/>
    </row>
    <row r="22" spans="1:50">
      <c r="A22" s="45" t="str">
        <f>'[3]2 CONTEXTO E IDENTIFICACIÓN'!A22</f>
        <v>R14</v>
      </c>
      <c r="B22" s="96" t="str">
        <f>+'[3]2 CONTEXTO E IDENTIFICACIÓN'!F22</f>
        <v xml:space="preserve">  </v>
      </c>
      <c r="C22" s="49" t="str">
        <f>+'[3]3 PROBABIL E IMPACTO INHERENTE'!E22</f>
        <v/>
      </c>
      <c r="D22" s="49" t="str">
        <f>+'[3]3 PROBABIL E IMPACTO INHERENTE'!M22</f>
        <v/>
      </c>
      <c r="E22" s="50" t="str">
        <f>+'[3]4 MAPA CALOR INHERENTE'!C22</f>
        <v/>
      </c>
      <c r="F22" s="50" t="str">
        <f>+'[3]4 MAPA CALOR INHERENTE'!D22</f>
        <v/>
      </c>
      <c r="G22" s="96" t="str">
        <f>+'[3]4 MAPA CALOR INHERENTE'!E22</f>
        <v/>
      </c>
      <c r="H22" s="49" t="str">
        <f>+'[3]5 VALORACIÓN DEL CONTROL'!S63</f>
        <v/>
      </c>
      <c r="I22" s="50" t="str">
        <f>+'[3]5 VALORACIÓN DEL CONTROL'!T63</f>
        <v/>
      </c>
      <c r="J22" s="50" t="str">
        <f t="shared" si="3"/>
        <v/>
      </c>
      <c r="K22" s="50" t="str">
        <f t="shared" si="4"/>
        <v/>
      </c>
      <c r="L22" s="96" t="str">
        <f t="shared" si="5"/>
        <v/>
      </c>
      <c r="M22" s="96" t="str">
        <f t="shared" si="0"/>
        <v/>
      </c>
      <c r="N22" s="96" t="str">
        <f t="shared" si="1"/>
        <v/>
      </c>
      <c r="O22" s="52"/>
      <c r="P22" s="96" t="str">
        <f t="shared" si="2"/>
        <v/>
      </c>
      <c r="Q22" s="52"/>
      <c r="R22" s="52"/>
      <c r="S22" s="53"/>
      <c r="T22" s="53"/>
      <c r="U22" s="52"/>
      <c r="V22" s="52"/>
      <c r="W22" s="52"/>
      <c r="X22" s="52"/>
      <c r="Y22" s="52"/>
      <c r="Z22" s="52"/>
      <c r="AC22" s="102"/>
      <c r="AD22" s="102"/>
      <c r="AO22" s="58"/>
      <c r="AP22" s="104"/>
      <c r="AQ22" s="104"/>
      <c r="AR22" s="104"/>
      <c r="AS22" s="104"/>
      <c r="AT22" s="104"/>
      <c r="AU22" s="104"/>
      <c r="AV22" s="58"/>
      <c r="AW22" s="58"/>
      <c r="AX22" s="58"/>
    </row>
    <row r="23" spans="1:50">
      <c r="A23" s="45" t="str">
        <f>'[3]2 CONTEXTO E IDENTIFICACIÓN'!A23</f>
        <v>R15</v>
      </c>
      <c r="B23" s="96" t="str">
        <f>+'[3]2 CONTEXTO E IDENTIFICACIÓN'!F23</f>
        <v xml:space="preserve">  </v>
      </c>
      <c r="C23" s="49" t="str">
        <f>+'[3]3 PROBABIL E IMPACTO INHERENTE'!E23</f>
        <v/>
      </c>
      <c r="D23" s="49" t="str">
        <f>+'[3]3 PROBABIL E IMPACTO INHERENTE'!M23</f>
        <v/>
      </c>
      <c r="E23" s="50" t="str">
        <f>+'[3]4 MAPA CALOR INHERENTE'!C23</f>
        <v/>
      </c>
      <c r="F23" s="50" t="str">
        <f>+'[3]4 MAPA CALOR INHERENTE'!D23</f>
        <v/>
      </c>
      <c r="G23" s="96" t="str">
        <f>+'[3]4 MAPA CALOR INHERENTE'!E23</f>
        <v/>
      </c>
      <c r="H23" s="49" t="str">
        <f>+'[3]5 VALORACIÓN DEL CONTROL'!S67</f>
        <v/>
      </c>
      <c r="I23" s="50" t="str">
        <f>+'[3]5 VALORACIÓN DEL CONTROL'!T67</f>
        <v/>
      </c>
      <c r="J23" s="50" t="str">
        <f t="shared" si="3"/>
        <v/>
      </c>
      <c r="K23" s="50" t="str">
        <f t="shared" si="4"/>
        <v/>
      </c>
      <c r="L23" s="96" t="str">
        <f t="shared" si="5"/>
        <v/>
      </c>
      <c r="M23" s="96" t="str">
        <f t="shared" si="0"/>
        <v/>
      </c>
      <c r="N23" s="96" t="str">
        <f t="shared" si="1"/>
        <v/>
      </c>
      <c r="O23" s="52"/>
      <c r="P23" s="96" t="str">
        <f t="shared" si="2"/>
        <v/>
      </c>
      <c r="Q23" s="52"/>
      <c r="R23" s="52"/>
      <c r="S23" s="53"/>
      <c r="T23" s="53"/>
      <c r="U23" s="52"/>
      <c r="V23" s="52"/>
      <c r="W23" s="52"/>
      <c r="X23" s="52"/>
      <c r="Y23" s="52"/>
      <c r="Z23" s="52"/>
      <c r="AC23" s="102"/>
      <c r="AD23" s="102"/>
      <c r="AO23" s="58"/>
      <c r="AP23" s="58"/>
      <c r="AQ23" s="58"/>
      <c r="AR23" s="58"/>
      <c r="AS23" s="58"/>
      <c r="AT23" s="58"/>
      <c r="AU23" s="58"/>
      <c r="AV23" s="58"/>
      <c r="AW23" s="58"/>
      <c r="AX23" s="58"/>
    </row>
    <row r="24" spans="1:50">
      <c r="A24" s="45" t="str">
        <f>'[3]2 CONTEXTO E IDENTIFICACIÓN'!A24</f>
        <v>R16</v>
      </c>
      <c r="B24" s="96" t="str">
        <f>+'[3]2 CONTEXTO E IDENTIFICACIÓN'!F24</f>
        <v xml:space="preserve">  </v>
      </c>
      <c r="C24" s="49" t="str">
        <f>+'[3]3 PROBABIL E IMPACTO INHERENTE'!E24</f>
        <v/>
      </c>
      <c r="D24" s="49" t="str">
        <f>+'[3]3 PROBABIL E IMPACTO INHERENTE'!M24</f>
        <v/>
      </c>
      <c r="E24" s="50" t="str">
        <f>+'[3]4 MAPA CALOR INHERENTE'!C24</f>
        <v/>
      </c>
      <c r="F24" s="50" t="str">
        <f>+'[3]4 MAPA CALOR INHERENTE'!D24</f>
        <v/>
      </c>
      <c r="G24" s="96" t="str">
        <f>+'[3]4 MAPA CALOR INHERENTE'!E24</f>
        <v/>
      </c>
      <c r="H24" s="49" t="str">
        <f>+'[3]5 VALORACIÓN DEL CONTROL'!S71</f>
        <v/>
      </c>
      <c r="I24" s="50" t="str">
        <f>+'[3]5 VALORACIÓN DEL CONTROL'!T71</f>
        <v/>
      </c>
      <c r="J24" s="50" t="str">
        <f t="shared" si="3"/>
        <v/>
      </c>
      <c r="K24" s="50" t="str">
        <f t="shared" si="4"/>
        <v/>
      </c>
      <c r="L24" s="96" t="str">
        <f t="shared" si="5"/>
        <v/>
      </c>
      <c r="M24" s="96" t="str">
        <f t="shared" si="0"/>
        <v/>
      </c>
      <c r="N24" s="96" t="str">
        <f t="shared" si="1"/>
        <v/>
      </c>
      <c r="O24" s="52"/>
      <c r="P24" s="96" t="str">
        <f t="shared" si="2"/>
        <v/>
      </c>
      <c r="Q24" s="52"/>
      <c r="R24" s="52"/>
      <c r="S24" s="53"/>
      <c r="T24" s="53"/>
      <c r="U24" s="52"/>
      <c r="V24" s="52"/>
      <c r="W24" s="52"/>
      <c r="X24" s="52"/>
      <c r="Y24" s="52"/>
      <c r="Z24" s="52"/>
      <c r="AO24" s="58"/>
      <c r="AP24" s="58"/>
      <c r="AQ24" s="58"/>
      <c r="AR24" s="58"/>
      <c r="AS24" s="58"/>
      <c r="AT24" s="58"/>
      <c r="AU24" s="58"/>
      <c r="AV24" s="58"/>
      <c r="AW24" s="58"/>
      <c r="AX24" s="58"/>
    </row>
    <row r="25" spans="1:50">
      <c r="A25" s="45" t="str">
        <f>'[3]2 CONTEXTO E IDENTIFICACIÓN'!A25</f>
        <v>R17</v>
      </c>
      <c r="B25" s="96" t="str">
        <f>+'[3]2 CONTEXTO E IDENTIFICACIÓN'!F25</f>
        <v xml:space="preserve">  </v>
      </c>
      <c r="C25" s="49" t="str">
        <f>+'[3]3 PROBABIL E IMPACTO INHERENTE'!E25</f>
        <v/>
      </c>
      <c r="D25" s="49" t="str">
        <f>+'[3]3 PROBABIL E IMPACTO INHERENTE'!M25</f>
        <v/>
      </c>
      <c r="E25" s="50" t="str">
        <f>+'[3]4 MAPA CALOR INHERENTE'!C25</f>
        <v/>
      </c>
      <c r="F25" s="50" t="str">
        <f>+'[3]4 MAPA CALOR INHERENTE'!D25</f>
        <v/>
      </c>
      <c r="G25" s="96" t="str">
        <f>+'[3]4 MAPA CALOR INHERENTE'!E25</f>
        <v/>
      </c>
      <c r="H25" s="49" t="str">
        <f>+'[3]5 VALORACIÓN DEL CONTROL'!S75</f>
        <v/>
      </c>
      <c r="I25" s="50" t="str">
        <f>+'[3]5 VALORACIÓN DEL CONTROL'!T75</f>
        <v/>
      </c>
      <c r="J25" s="50" t="str">
        <f t="shared" si="3"/>
        <v/>
      </c>
      <c r="K25" s="50" t="str">
        <f t="shared" si="4"/>
        <v/>
      </c>
      <c r="L25" s="96" t="str">
        <f t="shared" si="5"/>
        <v/>
      </c>
      <c r="M25" s="96" t="str">
        <f t="shared" si="0"/>
        <v/>
      </c>
      <c r="N25" s="96" t="str">
        <f t="shared" si="1"/>
        <v/>
      </c>
      <c r="O25" s="52"/>
      <c r="P25" s="96" t="str">
        <f t="shared" si="2"/>
        <v/>
      </c>
      <c r="Q25" s="52"/>
      <c r="R25" s="52"/>
      <c r="S25" s="53"/>
      <c r="T25" s="53"/>
      <c r="U25" s="52"/>
      <c r="V25" s="52"/>
      <c r="W25" s="52"/>
      <c r="X25" s="52"/>
      <c r="Y25" s="52"/>
      <c r="Z25" s="52"/>
    </row>
    <row r="26" spans="1:50">
      <c r="A26" s="45" t="str">
        <f>'[3]2 CONTEXTO E IDENTIFICACIÓN'!A26</f>
        <v>R18</v>
      </c>
      <c r="B26" s="96" t="str">
        <f>+'[3]2 CONTEXTO E IDENTIFICACIÓN'!F26</f>
        <v xml:space="preserve">  </v>
      </c>
      <c r="C26" s="49" t="str">
        <f>+'[3]3 PROBABIL E IMPACTO INHERENTE'!E26</f>
        <v/>
      </c>
      <c r="D26" s="49" t="str">
        <f>+'[3]3 PROBABIL E IMPACTO INHERENTE'!M26</f>
        <v/>
      </c>
      <c r="E26" s="50" t="str">
        <f>+'[3]4 MAPA CALOR INHERENTE'!C26</f>
        <v/>
      </c>
      <c r="F26" s="50" t="str">
        <f>+'[3]4 MAPA CALOR INHERENTE'!D26</f>
        <v/>
      </c>
      <c r="G26" s="96" t="str">
        <f>+'[3]4 MAPA CALOR INHERENTE'!E26</f>
        <v/>
      </c>
      <c r="H26" s="49" t="str">
        <f>+'[3]5 VALORACIÓN DEL CONTROL'!S79</f>
        <v/>
      </c>
      <c r="I26" s="50" t="str">
        <f>+'[3]5 VALORACIÓN DEL CONTROL'!T79</f>
        <v/>
      </c>
      <c r="J26" s="50" t="str">
        <f t="shared" si="3"/>
        <v/>
      </c>
      <c r="K26" s="50" t="str">
        <f t="shared" si="4"/>
        <v/>
      </c>
      <c r="L26" s="96" t="str">
        <f t="shared" si="5"/>
        <v/>
      </c>
      <c r="M26" s="96" t="str">
        <f t="shared" si="0"/>
        <v/>
      </c>
      <c r="N26" s="96" t="str">
        <f t="shared" si="1"/>
        <v/>
      </c>
      <c r="O26" s="52"/>
      <c r="P26" s="96" t="str">
        <f t="shared" si="2"/>
        <v/>
      </c>
      <c r="Q26" s="52"/>
      <c r="R26" s="52"/>
      <c r="S26" s="53"/>
      <c r="T26" s="53"/>
      <c r="U26" s="52"/>
      <c r="V26" s="52"/>
      <c r="W26" s="52"/>
      <c r="X26" s="52"/>
      <c r="Y26" s="52"/>
      <c r="Z26" s="52"/>
    </row>
    <row r="27" spans="1:50">
      <c r="A27" s="45" t="str">
        <f>'[3]2 CONTEXTO E IDENTIFICACIÓN'!A27</f>
        <v>R19</v>
      </c>
      <c r="B27" s="96" t="str">
        <f>+'[3]2 CONTEXTO E IDENTIFICACIÓN'!F27</f>
        <v xml:space="preserve">  </v>
      </c>
      <c r="C27" s="49" t="str">
        <f>+'[3]3 PROBABIL E IMPACTO INHERENTE'!E27</f>
        <v/>
      </c>
      <c r="D27" s="49" t="str">
        <f>+'[3]3 PROBABIL E IMPACTO INHERENTE'!M27</f>
        <v/>
      </c>
      <c r="E27" s="50" t="str">
        <f>+'[3]4 MAPA CALOR INHERENTE'!C27</f>
        <v/>
      </c>
      <c r="F27" s="50" t="str">
        <f>+'[3]4 MAPA CALOR INHERENTE'!D27</f>
        <v/>
      </c>
      <c r="G27" s="96" t="str">
        <f>+'[3]4 MAPA CALOR INHERENTE'!E27</f>
        <v/>
      </c>
      <c r="H27" s="49" t="str">
        <f>+'[3]5 VALORACIÓN DEL CONTROL'!S83</f>
        <v/>
      </c>
      <c r="I27" s="50" t="str">
        <f>+'[3]5 VALORACIÓN DEL CONTROL'!T83</f>
        <v/>
      </c>
      <c r="J27" s="50" t="str">
        <f t="shared" si="3"/>
        <v/>
      </c>
      <c r="K27" s="50" t="str">
        <f t="shared" si="4"/>
        <v/>
      </c>
      <c r="L27" s="96" t="str">
        <f t="shared" si="5"/>
        <v/>
      </c>
      <c r="M27" s="96" t="str">
        <f t="shared" si="0"/>
        <v/>
      </c>
      <c r="N27" s="96" t="str">
        <f t="shared" si="1"/>
        <v/>
      </c>
      <c r="O27" s="52"/>
      <c r="P27" s="96" t="str">
        <f t="shared" si="2"/>
        <v/>
      </c>
      <c r="Q27" s="52"/>
      <c r="R27" s="52"/>
      <c r="S27" s="53"/>
      <c r="T27" s="53"/>
      <c r="U27" s="52"/>
      <c r="V27" s="52"/>
      <c r="W27" s="52"/>
      <c r="X27" s="52"/>
      <c r="Y27" s="52"/>
      <c r="Z27" s="52"/>
    </row>
    <row r="28" spans="1:50">
      <c r="A28" s="45" t="str">
        <f>'[3]2 CONTEXTO E IDENTIFICACIÓN'!A28</f>
        <v>R20</v>
      </c>
      <c r="B28" s="96" t="str">
        <f>+'[3]2 CONTEXTO E IDENTIFICACIÓN'!F28</f>
        <v xml:space="preserve">  </v>
      </c>
      <c r="C28" s="49" t="str">
        <f>+'[3]3 PROBABIL E IMPACTO INHERENTE'!E28</f>
        <v/>
      </c>
      <c r="D28" s="49" t="str">
        <f>+'[3]3 PROBABIL E IMPACTO INHERENTE'!M28</f>
        <v/>
      </c>
      <c r="E28" s="50" t="str">
        <f>+'[3]4 MAPA CALOR INHERENTE'!C28</f>
        <v/>
      </c>
      <c r="F28" s="50" t="str">
        <f>+'[3]4 MAPA CALOR INHERENTE'!D28</f>
        <v/>
      </c>
      <c r="G28" s="96" t="str">
        <f>+'[3]4 MAPA CALOR INHERENTE'!E28</f>
        <v/>
      </c>
      <c r="H28" s="49" t="str">
        <f>+'[3]5 VALORACIÓN DEL CONTROL'!S87</f>
        <v/>
      </c>
      <c r="I28" s="50" t="str">
        <f>+'[3]5 VALORACIÓN DEL CONTROL'!T87</f>
        <v/>
      </c>
      <c r="J28" s="50" t="str">
        <f t="shared" si="3"/>
        <v/>
      </c>
      <c r="K28" s="50" t="str">
        <f t="shared" si="4"/>
        <v/>
      </c>
      <c r="L28" s="96" t="str">
        <f t="shared" si="5"/>
        <v/>
      </c>
      <c r="M28" s="96" t="str">
        <f t="shared" si="0"/>
        <v/>
      </c>
      <c r="N28" s="96" t="str">
        <f t="shared" si="1"/>
        <v/>
      </c>
      <c r="O28" s="52"/>
      <c r="P28" s="96" t="str">
        <f t="shared" si="2"/>
        <v/>
      </c>
      <c r="Q28" s="52"/>
      <c r="R28" s="52"/>
      <c r="S28" s="53"/>
      <c r="T28" s="53"/>
      <c r="U28" s="52"/>
      <c r="V28" s="52"/>
      <c r="W28" s="52"/>
      <c r="X28" s="52"/>
      <c r="Y28" s="52"/>
      <c r="Z28" s="52"/>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419" priority="6" operator="equal">
      <formula>$AE$13</formula>
    </cfRule>
    <cfRule type="cellIs" dxfId="418" priority="7" operator="equal">
      <formula>$AE$12</formula>
    </cfRule>
    <cfRule type="cellIs" dxfId="417" priority="8" operator="equal">
      <formula>$AE$11</formula>
    </cfRule>
    <cfRule type="cellIs" dxfId="416" priority="9" operator="equal">
      <formula>$AE$10</formula>
    </cfRule>
    <cfRule type="cellIs" dxfId="415" priority="10" operator="equal">
      <formula>$AE$9</formula>
    </cfRule>
  </conditionalFormatting>
  <conditionalFormatting sqref="F9:F28">
    <cfRule type="cellIs" dxfId="414" priority="1" operator="equal">
      <formula>$AF$8</formula>
    </cfRule>
    <cfRule type="cellIs" dxfId="413" priority="2" operator="equal">
      <formula>$AG$8</formula>
    </cfRule>
    <cfRule type="cellIs" dxfId="412" priority="3" operator="equal">
      <formula>$AH$8</formula>
    </cfRule>
    <cfRule type="cellIs" dxfId="411" priority="4" operator="equal">
      <formula>$AI$8</formula>
    </cfRule>
    <cfRule type="cellIs" dxfId="410" priority="5" operator="equal">
      <formula>$AJ$8</formula>
    </cfRule>
  </conditionalFormatting>
  <conditionalFormatting sqref="G9:G28">
    <cfRule type="cellIs" dxfId="409" priority="11" operator="equal">
      <formula>$AF$16</formula>
    </cfRule>
    <cfRule type="cellIs" dxfId="408" priority="12" operator="equal">
      <formula>$AF$17</formula>
    </cfRule>
    <cfRule type="cellIs" dxfId="407" priority="13" operator="equal">
      <formula>$AF$18</formula>
    </cfRule>
    <cfRule type="cellIs" dxfId="406" priority="14" operator="equal">
      <formula>$AF$19</formula>
    </cfRule>
  </conditionalFormatting>
  <conditionalFormatting sqref="I9:J28">
    <cfRule type="cellIs" dxfId="405" priority="15" operator="equal">
      <formula>$AE$13</formula>
    </cfRule>
    <cfRule type="cellIs" dxfId="404" priority="16" operator="equal">
      <formula>$AE$12</formula>
    </cfRule>
    <cfRule type="cellIs" dxfId="403" priority="17" operator="equal">
      <formula>$AE$11</formula>
    </cfRule>
    <cfRule type="cellIs" dxfId="402" priority="18" operator="equal">
      <formula>$AE$10</formula>
    </cfRule>
    <cfRule type="cellIs" dxfId="401" priority="19" operator="equal">
      <formula>$AE$9</formula>
    </cfRule>
  </conditionalFormatting>
  <conditionalFormatting sqref="K9:K28">
    <cfRule type="cellIs" dxfId="400" priority="20" operator="equal">
      <formula>$AF$8</formula>
    </cfRule>
    <cfRule type="cellIs" dxfId="399" priority="21" operator="equal">
      <formula>$AG$8</formula>
    </cfRule>
    <cfRule type="cellIs" dxfId="398" priority="22" operator="equal">
      <formula>$AH$8</formula>
    </cfRule>
    <cfRule type="cellIs" dxfId="397" priority="23" operator="equal">
      <formula>$AI$8</formula>
    </cfRule>
    <cfRule type="cellIs" dxfId="396" priority="24" operator="equal">
      <formula>$AJ$8</formula>
    </cfRule>
  </conditionalFormatting>
  <conditionalFormatting sqref="L9:L28">
    <cfRule type="cellIs" dxfId="395" priority="25" operator="equal">
      <formula>$AF$16</formula>
    </cfRule>
    <cfRule type="cellIs" dxfId="394" priority="26" operator="equal">
      <formula>$AF$17</formula>
    </cfRule>
    <cfRule type="cellIs" dxfId="393" priority="27" operator="equal">
      <formula>$AF$18</formula>
    </cfRule>
    <cfRule type="cellIs" dxfId="392" priority="28" operator="equal">
      <formula>$AF$19</formula>
    </cfRule>
  </conditionalFormatting>
  <dataValidations count="4">
    <dataValidation type="list" allowBlank="1" showInputMessage="1" showErrorMessage="1" sqref="O9:O28" xr:uid="{822AA17A-7DAF-41F9-A092-01B16E4D7EDE}">
      <formula1>INDIRECT($N9)</formula1>
    </dataValidation>
    <dataValidation allowBlank="1" showInputMessage="1" showErrorMessage="1" prompt="Es la materialización del riesgo y las consecuencias de su aparición. Su escala es: 5 bajo impacto, 10 medio, 20 alto impacto._x000a_" sqref="JP8:JV8" xr:uid="{E551653B-525A-43C1-A15B-3D94BF9753E5}"/>
    <dataValidation allowBlank="1" showInputMessage="1" showErrorMessage="1" prompt="La probabilidad se encuentra determinada por una escala de 1 a 3, siendo 1 la menor probabilidad de ocurrencia del riesgo y 3 la mayor probabilidad de  ocurrencia." sqref="JO8" xr:uid="{974FE922-02E6-4CED-B1F1-8CEF5EA7E399}"/>
    <dataValidation type="list" allowBlank="1" showInputMessage="1" showErrorMessage="1" sqref="JP9:JV16" xr:uid="{72B437A3-5AF1-4600-9AD8-2886A484BA88}">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D519-8EF9-4969-A801-0051BB2AF26C}">
  <dimension ref="A1:AX28"/>
  <sheetViews>
    <sheetView tabSelected="1" workbookViewId="0">
      <selection activeCell="J10" sqref="J10"/>
    </sheetView>
  </sheetViews>
  <sheetFormatPr defaultColWidth="14.28515625" defaultRowHeight="12.75"/>
  <cols>
    <col min="1" max="1" width="11.5703125" style="38" customWidth="1"/>
    <col min="2" max="2" width="25.140625" style="38" customWidth="1"/>
    <col min="3" max="4" width="14.140625" style="38" customWidth="1"/>
    <col min="5" max="5" width="16.42578125" style="38" customWidth="1"/>
    <col min="6" max="6" width="16.85546875" style="38" customWidth="1"/>
    <col min="7" max="7" width="12.5703125" style="38" customWidth="1"/>
    <col min="8" max="8" width="15.42578125" style="38" customWidth="1"/>
    <col min="9" max="9" width="13" style="38" customWidth="1"/>
    <col min="10" max="10" width="16.42578125" style="38" customWidth="1"/>
    <col min="11" max="11" width="10.140625" style="38"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2.8554687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8" customWidth="1"/>
    <col min="30" max="30" width="5.42578125" style="38" bestFit="1" customWidth="1"/>
    <col min="31" max="32" width="14" style="38" customWidth="1"/>
    <col min="33" max="33" width="18.5703125" style="38" customWidth="1"/>
    <col min="34" max="34" width="19.5703125" style="38" customWidth="1"/>
    <col min="35" max="36" width="14" style="38" customWidth="1"/>
    <col min="37" max="41" width="11.42578125" style="38" customWidth="1"/>
    <col min="42" max="42" width="5.5703125" style="38" bestFit="1" customWidth="1"/>
    <col min="43" max="43" width="26.85546875" style="38" customWidth="1"/>
    <col min="44" max="48" width="22.85546875" style="38" customWidth="1"/>
    <col min="49" max="49" width="23.42578125" style="38" customWidth="1"/>
    <col min="50" max="277" width="11.42578125" style="38" customWidth="1"/>
    <col min="278" max="278" width="12.7109375" style="38" customWidth="1"/>
    <col min="279" max="279" width="47" style="38" customWidth="1"/>
    <col min="280" max="280" width="35" style="38" customWidth="1"/>
    <col min="281" max="16384" width="14.28515625" style="38"/>
  </cols>
  <sheetData>
    <row r="1" spans="1:50" s="9" customFormat="1" ht="25.5">
      <c r="A1" s="160"/>
      <c r="B1" s="161" t="str">
        <f>+'[1]2 CONTEXTO E IDENTIFICACIÓN'!C1</f>
        <v>MAPA DE RIESGOS</v>
      </c>
      <c r="C1" s="2" t="str">
        <f>+'[1]2 CONTEXTO E IDENTIFICACIÓN'!D1</f>
        <v>CÓDIGO:</v>
      </c>
      <c r="D1" s="2">
        <f>+'[1]2 CONTEXTO E IDENTIFICACIÓN'!E1</f>
        <v>0</v>
      </c>
      <c r="F1" s="84" t="str">
        <f>+'[1]2 CONTEXTO E IDENTIFICACIÓN'!$G$4</f>
        <v>Elaboración o Actualización:</v>
      </c>
      <c r="G1" s="85">
        <f>+IF('[1]2 CONTEXTO E IDENTIFICACIÓN'!$H$4="","",'[1]2 CONTEXTO E IDENTIFICACIÓN'!$H$4)</f>
        <v>46017</v>
      </c>
      <c r="H1" s="86"/>
      <c r="I1" s="86"/>
      <c r="U1" s="87"/>
      <c r="V1" s="87"/>
    </row>
    <row r="2" spans="1:50" s="9" customFormat="1">
      <c r="A2" s="160"/>
      <c r="B2" s="161"/>
      <c r="C2" s="2" t="str">
        <f>+'[1]2 CONTEXTO E IDENTIFICACIÓN'!D2</f>
        <v>VERSIÓN:</v>
      </c>
      <c r="D2" s="2">
        <f>+'[1]2 CONTEXTO E IDENTIFICACIÓN'!E2</f>
        <v>0</v>
      </c>
      <c r="F2" s="2" t="str">
        <f>+'[1]2 CONTEXTO E IDENTIFICACIÓN'!$E$5</f>
        <v>Vigencia del:</v>
      </c>
      <c r="G2" s="85">
        <f>+IF('[1]2 CONTEXTO E IDENTIFICACIÓN'!$F$5="","",'[1]2 CONTEXTO E IDENTIFICACIÓN'!$F$5)</f>
        <v>45658</v>
      </c>
      <c r="H2" s="12" t="s">
        <v>0</v>
      </c>
      <c r="I2" s="85">
        <f>+IF('[1]2 CONTEXTO E IDENTIFICACIÓN'!$H$5="","",'[1]2 CONTEXTO E IDENTIFICACIÓN'!$H$5)</f>
        <v>46022</v>
      </c>
      <c r="L2" s="14"/>
      <c r="N2" s="14"/>
      <c r="O2" s="14"/>
      <c r="P2" s="14"/>
      <c r="Q2" s="14"/>
      <c r="R2" s="14"/>
      <c r="S2" s="15"/>
      <c r="T2" s="15"/>
      <c r="U2" s="14"/>
      <c r="V2" s="14"/>
      <c r="W2" s="14"/>
      <c r="X2" s="14"/>
      <c r="Y2" s="14"/>
      <c r="Z2" s="14"/>
      <c r="AA2" s="14"/>
      <c r="AB2" s="14"/>
    </row>
    <row r="3" spans="1:50" s="9" customFormat="1">
      <c r="B3" s="14"/>
      <c r="C3" s="17"/>
      <c r="D3" s="17"/>
      <c r="G3" s="14"/>
      <c r="L3" s="14"/>
      <c r="N3" s="14"/>
      <c r="O3" s="14"/>
      <c r="P3" s="14"/>
      <c r="Q3" s="14"/>
      <c r="R3" s="14"/>
      <c r="S3" s="15"/>
      <c r="T3" s="15"/>
      <c r="U3" s="14"/>
      <c r="V3" s="14"/>
      <c r="W3" s="14"/>
      <c r="X3" s="14"/>
      <c r="Y3" s="14"/>
      <c r="Z3" s="14"/>
      <c r="AA3" s="14"/>
      <c r="AB3" s="14"/>
    </row>
    <row r="4" spans="1:50" s="9" customFormat="1" ht="15.75" thickBot="1">
      <c r="A4" s="88" t="s">
        <v>1</v>
      </c>
      <c r="B4" s="162" t="str">
        <f>+IF('[1]2 CONTEXTO E IDENTIFICACIÓN'!$C$4="","",'[1]2 CONTEXTO E IDENTIFICACIÓN'!$C$4)</f>
        <v>GOBERNACION DE BOLIVAR</v>
      </c>
      <c r="C4" s="162"/>
      <c r="D4" s="162"/>
      <c r="E4" s="89"/>
      <c r="F4" s="89"/>
      <c r="G4" s="89"/>
      <c r="H4" s="89"/>
      <c r="I4" s="89"/>
      <c r="J4" s="89"/>
      <c r="K4" s="14"/>
      <c r="S4" s="87"/>
      <c r="T4" s="87"/>
    </row>
    <row r="5" spans="1:50" s="9" customFormat="1" ht="30">
      <c r="A5" s="88" t="s">
        <v>2</v>
      </c>
      <c r="B5" s="162" t="str">
        <f>+IF('[1]2 CONTEXTO E IDENTIFICACIÓN'!$E$4="","",'[1]2 CONTEXTO E IDENTIFICACIÓN'!$E$4)</f>
        <v>GESTION DE EDUCACION</v>
      </c>
      <c r="C5" s="163"/>
      <c r="D5" s="163"/>
      <c r="E5" s="17"/>
      <c r="F5" s="14"/>
      <c r="H5" s="14"/>
      <c r="I5" s="14"/>
      <c r="J5" s="17"/>
      <c r="K5" s="14"/>
      <c r="S5" s="87"/>
      <c r="T5" s="87"/>
      <c r="AD5" s="90"/>
      <c r="AE5" s="91"/>
      <c r="AF5" s="153" t="s">
        <v>3</v>
      </c>
      <c r="AG5" s="154"/>
      <c r="AH5" s="154"/>
      <c r="AI5" s="154"/>
      <c r="AJ5" s="155"/>
    </row>
    <row r="6" spans="1:50" s="9" customFormat="1" ht="5.45" customHeight="1">
      <c r="A6" s="92"/>
      <c r="B6" s="89"/>
      <c r="C6" s="89"/>
      <c r="D6" s="14"/>
      <c r="E6" s="17"/>
      <c r="F6" s="14"/>
      <c r="H6" s="14"/>
      <c r="I6" s="14"/>
      <c r="J6" s="17"/>
      <c r="K6" s="14"/>
      <c r="S6" s="87"/>
      <c r="T6" s="87"/>
      <c r="AD6" s="93"/>
      <c r="AF6" s="27"/>
      <c r="AG6" s="28"/>
      <c r="AH6" s="28"/>
      <c r="AI6" s="28"/>
      <c r="AJ6" s="29"/>
    </row>
    <row r="7" spans="1:50">
      <c r="A7" s="32"/>
      <c r="B7" s="32"/>
      <c r="C7" s="32"/>
      <c r="D7" s="32"/>
      <c r="E7" s="156" t="s">
        <v>4</v>
      </c>
      <c r="F7" s="156"/>
      <c r="G7" s="156"/>
      <c r="H7" s="32"/>
      <c r="I7" s="32"/>
      <c r="J7" s="156" t="s">
        <v>5</v>
      </c>
      <c r="K7" s="156"/>
      <c r="L7" s="156"/>
      <c r="M7" s="32"/>
      <c r="N7" s="32"/>
      <c r="O7" s="32"/>
      <c r="P7" s="32"/>
      <c r="Q7" s="156" t="s">
        <v>6</v>
      </c>
      <c r="R7" s="156"/>
      <c r="S7" s="156"/>
      <c r="T7" s="156"/>
      <c r="U7" s="156" t="s">
        <v>7</v>
      </c>
      <c r="V7" s="156"/>
      <c r="W7" s="156"/>
      <c r="X7" s="32"/>
      <c r="Y7" s="32"/>
      <c r="Z7" s="32"/>
      <c r="AA7" s="32"/>
      <c r="AB7" s="32"/>
      <c r="AD7" s="94"/>
      <c r="AF7" s="35">
        <v>0.2</v>
      </c>
      <c r="AG7" s="35">
        <v>0.4</v>
      </c>
      <c r="AH7" s="35">
        <v>0.6</v>
      </c>
      <c r="AI7" s="35">
        <v>0.8</v>
      </c>
      <c r="AJ7" s="36">
        <v>1</v>
      </c>
      <c r="AK7" s="95"/>
      <c r="AL7" s="95"/>
      <c r="AM7" s="95"/>
      <c r="AN7" s="95"/>
      <c r="AO7" s="95"/>
      <c r="AP7" s="95"/>
      <c r="AQ7" s="95"/>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94"/>
      <c r="AE8" s="96"/>
      <c r="AF8" s="42" t="s">
        <v>31</v>
      </c>
      <c r="AG8" s="42" t="s">
        <v>32</v>
      </c>
      <c r="AH8" s="42" t="s">
        <v>33</v>
      </c>
      <c r="AI8" s="42" t="s">
        <v>34</v>
      </c>
      <c r="AJ8" s="43" t="s">
        <v>35</v>
      </c>
      <c r="AM8" s="95"/>
      <c r="AN8" s="95"/>
      <c r="AO8" s="58"/>
      <c r="AP8" s="58"/>
      <c r="AQ8" s="58"/>
      <c r="AR8" s="58"/>
      <c r="AS8" s="58"/>
      <c r="AT8" s="58"/>
      <c r="AU8" s="58"/>
      <c r="AV8" s="58"/>
      <c r="AW8" s="58"/>
      <c r="AX8" s="58"/>
    </row>
    <row r="9" spans="1:50" ht="89.25">
      <c r="A9" s="45" t="str">
        <f>'[1]2 CONTEXTO E IDENTIFICACIÓN'!A9</f>
        <v>R1</v>
      </c>
      <c r="B9" s="96" t="str">
        <f>+'[1]2 CONTEXTO E IDENTIFICACIÓN'!F9</f>
        <v xml:space="preserve">Posibilidad  de efecto dañoso sobre el recurso público por ingresar novedades sin soporte o extemporanea debido a interes de beneficiar a un empleado publico </v>
      </c>
      <c r="C9" s="49">
        <f>+'[1]3 PROBABIL E IMPACTO INHERENTE'!E9</f>
        <v>0.6</v>
      </c>
      <c r="D9" s="49">
        <f>+'[1]3 PROBABIL E IMPACTO INHERENTE'!M9</f>
        <v>0.2</v>
      </c>
      <c r="E9" s="50" t="str">
        <f>+'[1]4 MAPA CALOR INHERENTE'!C9</f>
        <v>Media</v>
      </c>
      <c r="F9" s="50" t="str">
        <f>+'[1]4 MAPA CALOR INHERENTE'!D9</f>
        <v>Leve</v>
      </c>
      <c r="G9" s="96" t="str">
        <f>+'[1]4 MAPA CALOR INHERENTE'!E9</f>
        <v>Moderado</v>
      </c>
      <c r="H9" s="49">
        <f>+'[1]6 MAPA CALOR RESIDUAL'!C9</f>
        <v>0.20579999999999998</v>
      </c>
      <c r="I9" s="50">
        <f>+'[1]6 MAPA CALOR RESIDUAL'!D9</f>
        <v>0.2</v>
      </c>
      <c r="J9" s="50" t="str">
        <f>+'[1]6 MAPA CALOR RESIDUAL'!E9</f>
        <v>Baja</v>
      </c>
      <c r="K9" s="50" t="str">
        <f>+'[1]6 MAPA CALOR RESIDUAL'!F9</f>
        <v>Leve</v>
      </c>
      <c r="L9" s="96" t="str">
        <f>+'[1]6 MAPA CALOR RESIDUAL'!G9</f>
        <v>Bajo</v>
      </c>
      <c r="M9" s="96" t="str">
        <f t="shared" ref="M9:M28" si="0">+IF($N9="","",IF($N9=$AG$16,$AH$16,IF($N9=$AG$19,$AH$19)))</f>
        <v>No requiere Plan de Acción</v>
      </c>
      <c r="N9" s="96" t="str">
        <f t="shared" ref="N9:N28" si="1">+IF(L9="","",IF(OR(L9=$AF$16,L9=$AF$17,L9=$AF$18),$AG$16,IF(L9=$AF$19,$AG$19)))</f>
        <v>Aceptar</v>
      </c>
      <c r="O9" s="52" t="s">
        <v>36</v>
      </c>
      <c r="P9" s="96" t="str">
        <f t="shared" ref="P9:P28" si="2">+IF($M9="","",IF($M9=$AH$19,$AG$19,$O9))</f>
        <v>Aceptar</v>
      </c>
      <c r="Q9" s="107" t="s">
        <v>68</v>
      </c>
      <c r="R9" s="52" t="s">
        <v>69</v>
      </c>
      <c r="S9" s="53">
        <v>46023</v>
      </c>
      <c r="T9" s="53">
        <v>46387</v>
      </c>
      <c r="U9" s="53">
        <v>46142</v>
      </c>
      <c r="V9" s="53">
        <v>46265</v>
      </c>
      <c r="W9" s="53">
        <v>46387</v>
      </c>
      <c r="X9" s="52"/>
      <c r="Y9" s="52"/>
      <c r="Z9" s="52" t="s">
        <v>70</v>
      </c>
      <c r="AC9" s="157" t="s">
        <v>40</v>
      </c>
      <c r="AD9" s="55">
        <v>1</v>
      </c>
      <c r="AE9" s="42" t="s">
        <v>41</v>
      </c>
      <c r="AF9" s="56" t="s">
        <v>42</v>
      </c>
      <c r="AG9" s="56" t="s">
        <v>42</v>
      </c>
      <c r="AH9" s="56" t="s">
        <v>42</v>
      </c>
      <c r="AI9" s="56" t="s">
        <v>42</v>
      </c>
      <c r="AJ9" s="57" t="s">
        <v>43</v>
      </c>
      <c r="AM9" s="95"/>
      <c r="AN9" s="95"/>
      <c r="AO9" s="58"/>
      <c r="AP9" s="58"/>
      <c r="AQ9" s="58"/>
      <c r="AR9" s="58"/>
      <c r="AS9" s="58"/>
      <c r="AT9" s="58"/>
      <c r="AU9" s="58"/>
      <c r="AV9" s="58"/>
      <c r="AW9" s="58"/>
      <c r="AX9" s="58"/>
    </row>
    <row r="10" spans="1:50" ht="90">
      <c r="A10" s="45" t="str">
        <f>'[1]2 CONTEXTO E IDENTIFICACIÓN'!A10</f>
        <v>R2</v>
      </c>
      <c r="B10" s="96" t="str">
        <f>+'[1]2 CONTEXTO E IDENTIFICACIÓN'!F10</f>
        <v>Posibilidad  de efecto dañoso sobre el recurso público por ingreso irregular de las novedades de Horas Extras,  debido a interes de favorecer a un funcionario.</v>
      </c>
      <c r="C10" s="49">
        <f>+'[1]3 PROBABIL E IMPACTO INHERENTE'!E10</f>
        <v>1</v>
      </c>
      <c r="D10" s="49">
        <f>+'[1]3 PROBABIL E IMPACTO INHERENTE'!M10</f>
        <v>0.2</v>
      </c>
      <c r="E10" s="50" t="str">
        <f>+'[1]4 MAPA CALOR INHERENTE'!C10</f>
        <v>Muy Alta</v>
      </c>
      <c r="F10" s="50" t="str">
        <f>+'[1]4 MAPA CALOR INHERENTE'!D10</f>
        <v>Leve</v>
      </c>
      <c r="G10" s="96" t="str">
        <f>+'[1]4 MAPA CALOR INHERENTE'!E10</f>
        <v>Alto</v>
      </c>
      <c r="H10" s="49">
        <f>+'[1]5 VALORACIÓN DEL CONTROL'!S15</f>
        <v>0.7</v>
      </c>
      <c r="I10" s="50">
        <f>+'[1]5 VALORACIÓN DEL CONTROL'!T15</f>
        <v>0.2</v>
      </c>
      <c r="J10" s="50" t="str">
        <f t="shared" ref="J10:J28" si="3">+IF(H10=0,"",IF(H10&lt;=$AD$13,$AE$13,IF(H10&lt;=$AD$12,$AE$12,IF(H10&lt;=$AD$11,$AE$11,IF(H10&lt;=$AD$10,$AE$10,IF(H10&lt;=$AD$9,$AE$9,""))))))</f>
        <v>Alta</v>
      </c>
      <c r="K10" s="50" t="str">
        <f t="shared" ref="K10:K28" si="4">+IF(I10=0,"",IF(I10&lt;=$AF$7,$AF$8,IF(I10&lt;=$AG$7,$AG$8,IF(I10&lt;=$AH$7,$AH$8,IF(I10&lt;=$AI$7,$AI$8,IF(I10&lt;=$AJ$7,$AJ$8,""))))))</f>
        <v>Leve</v>
      </c>
      <c r="L10" s="9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96" t="str">
        <f t="shared" si="0"/>
        <v>Requiere Plan de Acción</v>
      </c>
      <c r="N10" s="96" t="str">
        <f t="shared" si="1"/>
        <v>Reducir_mitigar_Transferir_Evitar</v>
      </c>
      <c r="O10" s="52" t="s">
        <v>36</v>
      </c>
      <c r="P10" s="96" t="str">
        <f t="shared" si="2"/>
        <v>Reducir_Mitigar</v>
      </c>
      <c r="Q10" s="107" t="s">
        <v>71</v>
      </c>
      <c r="R10" s="52" t="s">
        <v>69</v>
      </c>
      <c r="S10" s="53">
        <v>46023</v>
      </c>
      <c r="T10" s="53">
        <v>46387</v>
      </c>
      <c r="U10" s="53">
        <v>46142</v>
      </c>
      <c r="V10" s="53">
        <v>46265</v>
      </c>
      <c r="W10" s="53">
        <v>46387</v>
      </c>
      <c r="X10" s="52"/>
      <c r="Y10" s="52"/>
      <c r="Z10" s="52" t="s">
        <v>70</v>
      </c>
      <c r="AC10" s="158"/>
      <c r="AD10" s="55">
        <v>0.8</v>
      </c>
      <c r="AE10" s="42" t="s">
        <v>46</v>
      </c>
      <c r="AF10" s="59" t="s">
        <v>33</v>
      </c>
      <c r="AG10" s="59" t="s">
        <v>33</v>
      </c>
      <c r="AH10" s="56" t="s">
        <v>42</v>
      </c>
      <c r="AI10" s="56" t="s">
        <v>42</v>
      </c>
      <c r="AJ10" s="57" t="s">
        <v>43</v>
      </c>
      <c r="AM10" s="95"/>
      <c r="AN10" s="95"/>
      <c r="AO10" s="58"/>
      <c r="AP10" s="98"/>
      <c r="AQ10" s="61"/>
      <c r="AR10" s="58"/>
      <c r="AS10" s="58"/>
      <c r="AT10" s="58"/>
      <c r="AU10" s="58"/>
      <c r="AV10" s="58"/>
      <c r="AW10" s="58"/>
      <c r="AX10" s="58"/>
    </row>
    <row r="11" spans="1:50" ht="140.25">
      <c r="A11" s="45" t="str">
        <f>'[1]2 CONTEXTO E IDENTIFICACIÓN'!A11</f>
        <v>R3</v>
      </c>
      <c r="B11" s="96" t="str">
        <f>+'[1]2 CONTEXTO E IDENTIFICACIÓN'!F11</f>
        <v>Posibilidad  de efecto dañoso sobre el recurso público por realizar procedimientos de carrera docente (Ascenso, reubicacion o mejoramiento salarial), sin el cumplinmiento de los requisitos por norma. debido a errores en la verificación de información</v>
      </c>
      <c r="C11" s="49">
        <f>+'[1]3 PROBABIL E IMPACTO INHERENTE'!E11</f>
        <v>0.8</v>
      </c>
      <c r="D11" s="49">
        <f>+'[1]3 PROBABIL E IMPACTO INHERENTE'!M11</f>
        <v>0.4</v>
      </c>
      <c r="E11" s="50" t="str">
        <f>+'[1]4 MAPA CALOR INHERENTE'!C11</f>
        <v>Alta</v>
      </c>
      <c r="F11" s="50" t="str">
        <f>+'[1]4 MAPA CALOR INHERENTE'!D11</f>
        <v>Menor</v>
      </c>
      <c r="G11" s="96" t="str">
        <f>+'[1]4 MAPA CALOR INHERENTE'!E11</f>
        <v>Moderado</v>
      </c>
      <c r="H11" s="49">
        <f>+'[1]5 VALORACIÓN DEL CONTROL'!S19</f>
        <v>0.56000000000000005</v>
      </c>
      <c r="I11" s="50">
        <f>+'[1]5 VALORACIÓN DEL CONTROL'!T19</f>
        <v>0.4</v>
      </c>
      <c r="J11" s="50" t="str">
        <f t="shared" si="3"/>
        <v>Media</v>
      </c>
      <c r="K11" s="50" t="str">
        <f t="shared" si="4"/>
        <v>Menor</v>
      </c>
      <c r="L11" s="9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96" t="str">
        <f t="shared" si="0"/>
        <v>Requiere Plan de Acción</v>
      </c>
      <c r="N11" s="96" t="str">
        <f t="shared" si="1"/>
        <v>Reducir_mitigar_Transferir_Evitar</v>
      </c>
      <c r="O11" s="52" t="s">
        <v>36</v>
      </c>
      <c r="P11" s="96" t="str">
        <f t="shared" si="2"/>
        <v>Reducir_Mitigar</v>
      </c>
      <c r="Q11" s="107" t="s">
        <v>72</v>
      </c>
      <c r="R11" s="52" t="s">
        <v>73</v>
      </c>
      <c r="S11" s="53">
        <v>46023</v>
      </c>
      <c r="T11" s="53">
        <v>46387</v>
      </c>
      <c r="U11" s="53">
        <v>46142</v>
      </c>
      <c r="V11" s="53">
        <v>46265</v>
      </c>
      <c r="W11" s="53">
        <v>46387</v>
      </c>
      <c r="X11" s="52"/>
      <c r="Y11" s="52"/>
      <c r="Z11" s="52" t="s">
        <v>70</v>
      </c>
      <c r="AC11" s="158"/>
      <c r="AD11" s="55">
        <v>0.6</v>
      </c>
      <c r="AE11" s="42" t="s">
        <v>51</v>
      </c>
      <c r="AF11" s="59" t="s">
        <v>33</v>
      </c>
      <c r="AG11" s="59" t="s">
        <v>33</v>
      </c>
      <c r="AH11" s="59" t="s">
        <v>33</v>
      </c>
      <c r="AI11" s="56" t="s">
        <v>42</v>
      </c>
      <c r="AJ11" s="57" t="s">
        <v>43</v>
      </c>
      <c r="AM11" s="95"/>
      <c r="AN11" s="95"/>
      <c r="AO11" s="58"/>
      <c r="AP11" s="98"/>
      <c r="AQ11" s="61"/>
      <c r="AR11" s="58"/>
      <c r="AS11" s="58"/>
      <c r="AT11" s="58"/>
      <c r="AU11" s="58"/>
      <c r="AV11" s="62"/>
      <c r="AW11" s="58"/>
      <c r="AX11" s="58"/>
    </row>
    <row r="12" spans="1:50" ht="114.75">
      <c r="A12" s="45" t="str">
        <f>'[1]2 CONTEXTO E IDENTIFICACIÓN'!A12</f>
        <v>R4</v>
      </c>
      <c r="B12" s="96" t="str">
        <f>+'[1]2 CONTEXTO E IDENTIFICACIÓN'!F12</f>
        <v>Posibilidad de pérdida reputacional por cobros indebidos de particulares por tramites administrativos comunes sin costo de la planta de personal. debido a desconocimiento de los trámites administrativos de la secretaría.</v>
      </c>
      <c r="C12" s="49">
        <f>+'[1]3 PROBABIL E IMPACTO INHERENTE'!E12</f>
        <v>1</v>
      </c>
      <c r="D12" s="49">
        <f>+'[1]3 PROBABIL E IMPACTO INHERENTE'!M12</f>
        <v>0.2</v>
      </c>
      <c r="E12" s="50" t="str">
        <f>+'[1]4 MAPA CALOR INHERENTE'!C12</f>
        <v>Muy Alta</v>
      </c>
      <c r="F12" s="50" t="str">
        <f>+'[1]4 MAPA CALOR INHERENTE'!D12</f>
        <v>Leve</v>
      </c>
      <c r="G12" s="96" t="str">
        <f>+'[1]4 MAPA CALOR INHERENTE'!E12</f>
        <v>Alto</v>
      </c>
      <c r="H12" s="49">
        <f>+'[1]5 VALORACIÓN DEL CONTROL'!S23</f>
        <v>0.6</v>
      </c>
      <c r="I12" s="50">
        <f>+'[1]5 VALORACIÓN DEL CONTROL'!T23</f>
        <v>0.2</v>
      </c>
      <c r="J12" s="50" t="str">
        <f t="shared" si="3"/>
        <v>Media</v>
      </c>
      <c r="K12" s="50" t="str">
        <f t="shared" si="4"/>
        <v>Leve</v>
      </c>
      <c r="L12" s="96" t="str">
        <f t="shared" si="5"/>
        <v>Moderado</v>
      </c>
      <c r="M12" s="96" t="str">
        <f t="shared" si="0"/>
        <v>Requiere Plan de Acción</v>
      </c>
      <c r="N12" s="96" t="str">
        <f t="shared" si="1"/>
        <v>Reducir_mitigar_Transferir_Evitar</v>
      </c>
      <c r="O12" s="52" t="s">
        <v>36</v>
      </c>
      <c r="P12" s="96" t="str">
        <f t="shared" si="2"/>
        <v>Reducir_Mitigar</v>
      </c>
      <c r="Q12" s="107" t="s">
        <v>74</v>
      </c>
      <c r="R12" s="52" t="s">
        <v>75</v>
      </c>
      <c r="S12" s="53">
        <v>46023</v>
      </c>
      <c r="T12" s="53">
        <v>46387</v>
      </c>
      <c r="U12" s="53">
        <v>46142</v>
      </c>
      <c r="V12" s="53">
        <v>46265</v>
      </c>
      <c r="W12" s="53">
        <v>46387</v>
      </c>
      <c r="X12" s="52"/>
      <c r="Y12" s="52"/>
      <c r="Z12" s="52" t="s">
        <v>70</v>
      </c>
      <c r="AC12" s="158"/>
      <c r="AD12" s="55">
        <v>0.4</v>
      </c>
      <c r="AE12" s="42" t="s">
        <v>53</v>
      </c>
      <c r="AF12" s="63" t="s">
        <v>54</v>
      </c>
      <c r="AG12" s="59" t="s">
        <v>33</v>
      </c>
      <c r="AH12" s="59" t="s">
        <v>33</v>
      </c>
      <c r="AI12" s="56" t="s">
        <v>42</v>
      </c>
      <c r="AJ12" s="57" t="s">
        <v>43</v>
      </c>
      <c r="AM12" s="95"/>
      <c r="AN12" s="95"/>
      <c r="AO12" s="58"/>
      <c r="AP12" s="98"/>
      <c r="AQ12" s="61"/>
      <c r="AR12" s="58"/>
      <c r="AS12" s="58"/>
      <c r="AT12" s="58"/>
      <c r="AU12" s="62"/>
      <c r="AV12" s="58"/>
      <c r="AW12" s="58"/>
      <c r="AX12" s="58"/>
    </row>
    <row r="13" spans="1:50" ht="102.75" thickBot="1">
      <c r="A13" s="45" t="str">
        <f>'[1]2 CONTEXTO E IDENTIFICACIÓN'!A13</f>
        <v>R5</v>
      </c>
      <c r="B13" s="96" t="str">
        <f>+'[1]2 CONTEXTO E IDENTIFICACIÓN'!F13</f>
        <v>Posibilidad de pérdida reputacional por proveer empleos vacantes en la planta de personal con personas que no cumplen el perfil y requisitos debido a fallas en la revisión de requisitos</v>
      </c>
      <c r="C13" s="49">
        <f>+'[1]3 PROBABIL E IMPACTO INHERENTE'!E13</f>
        <v>0.6</v>
      </c>
      <c r="D13" s="49">
        <f>+'[1]3 PROBABIL E IMPACTO INHERENTE'!M13</f>
        <v>0.6</v>
      </c>
      <c r="E13" s="50" t="str">
        <f>+'[1]4 MAPA CALOR INHERENTE'!C13</f>
        <v>Media</v>
      </c>
      <c r="F13" s="50" t="str">
        <f>+'[1]4 MAPA CALOR INHERENTE'!D13</f>
        <v>Moderado</v>
      </c>
      <c r="G13" s="96" t="str">
        <f>+'[1]4 MAPA CALOR INHERENTE'!E13</f>
        <v>Moderado</v>
      </c>
      <c r="H13" s="49">
        <f>+'[1]5 VALORACIÓN DEL CONTROL'!S27</f>
        <v>0.42</v>
      </c>
      <c r="I13" s="50">
        <f>+'[1]5 VALORACIÓN DEL CONTROL'!T27</f>
        <v>0.6</v>
      </c>
      <c r="J13" s="50" t="str">
        <f t="shared" si="3"/>
        <v>Media</v>
      </c>
      <c r="K13" s="50" t="str">
        <f t="shared" si="4"/>
        <v>Moderado</v>
      </c>
      <c r="L13" s="96" t="str">
        <f t="shared" si="5"/>
        <v>Moderado</v>
      </c>
      <c r="M13" s="96" t="str">
        <f t="shared" si="0"/>
        <v>Requiere Plan de Acción</v>
      </c>
      <c r="N13" s="96" t="str">
        <f t="shared" si="1"/>
        <v>Reducir_mitigar_Transferir_Evitar</v>
      </c>
      <c r="O13" s="52" t="s">
        <v>36</v>
      </c>
      <c r="P13" s="96" t="str">
        <f t="shared" si="2"/>
        <v>Reducir_Mitigar</v>
      </c>
      <c r="Q13" s="107" t="s">
        <v>72</v>
      </c>
      <c r="R13" s="52" t="s">
        <v>73</v>
      </c>
      <c r="S13" s="53">
        <v>46023</v>
      </c>
      <c r="T13" s="53">
        <v>46387</v>
      </c>
      <c r="U13" s="53">
        <v>46142</v>
      </c>
      <c r="V13" s="53">
        <v>46265</v>
      </c>
      <c r="W13" s="53">
        <v>46387</v>
      </c>
      <c r="X13" s="52"/>
      <c r="Y13" s="52"/>
      <c r="Z13" s="52" t="s">
        <v>70</v>
      </c>
      <c r="AC13" s="159"/>
      <c r="AD13" s="65">
        <v>0.2</v>
      </c>
      <c r="AE13" s="66" t="s">
        <v>55</v>
      </c>
      <c r="AF13" s="67" t="s">
        <v>54</v>
      </c>
      <c r="AG13" s="67" t="s">
        <v>54</v>
      </c>
      <c r="AH13" s="68" t="s">
        <v>33</v>
      </c>
      <c r="AI13" s="69" t="s">
        <v>42</v>
      </c>
      <c r="AJ13" s="70" t="s">
        <v>43</v>
      </c>
      <c r="AM13" s="95"/>
      <c r="AN13" s="95"/>
      <c r="AO13" s="58"/>
      <c r="AP13" s="98"/>
      <c r="AQ13" s="61"/>
      <c r="AR13" s="58"/>
      <c r="AS13" s="58"/>
      <c r="AT13" s="58"/>
      <c r="AU13" s="58"/>
      <c r="AV13" s="58"/>
      <c r="AW13" s="58"/>
      <c r="AX13" s="58"/>
    </row>
    <row r="14" spans="1:50" ht="89.25">
      <c r="A14" s="45" t="str">
        <f>'[1]2 CONTEXTO E IDENTIFICACIÓN'!A14</f>
        <v>R6</v>
      </c>
      <c r="B14" s="96" t="str">
        <f>+'[1]2 CONTEXTO E IDENTIFICACIÓN'!F14</f>
        <v>Posibilidad de pérdida reputacional por cobros indebidos de empleados públicos por cualquier tramite en la entidad debido a debilidad en valores institucionales</v>
      </c>
      <c r="C14" s="49">
        <f>+'[1]3 PROBABIL E IMPACTO INHERENTE'!E14</f>
        <v>0.6</v>
      </c>
      <c r="D14" s="49">
        <f>+'[1]3 PROBABIL E IMPACTO INHERENTE'!M14</f>
        <v>0.6</v>
      </c>
      <c r="E14" s="50" t="str">
        <f>+'[1]4 MAPA CALOR INHERENTE'!C14</f>
        <v>Media</v>
      </c>
      <c r="F14" s="50" t="str">
        <f>+'[1]4 MAPA CALOR INHERENTE'!D14</f>
        <v>Moderado</v>
      </c>
      <c r="G14" s="96" t="str">
        <f>+'[1]4 MAPA CALOR INHERENTE'!E14</f>
        <v>Moderado</v>
      </c>
      <c r="H14" s="49">
        <f>+'[1]5 VALORACIÓN DEL CONTROL'!S31</f>
        <v>0.36</v>
      </c>
      <c r="I14" s="50">
        <f>+'[1]5 VALORACIÓN DEL CONTROL'!T31</f>
        <v>0.6</v>
      </c>
      <c r="J14" s="50" t="str">
        <f t="shared" si="3"/>
        <v>Baja</v>
      </c>
      <c r="K14" s="50" t="str">
        <f t="shared" si="4"/>
        <v>Moderado</v>
      </c>
      <c r="L14" s="96" t="str">
        <f t="shared" si="5"/>
        <v>Moderado</v>
      </c>
      <c r="M14" s="96" t="str">
        <f t="shared" si="0"/>
        <v>Requiere Plan de Acción</v>
      </c>
      <c r="N14" s="96" t="str">
        <f t="shared" si="1"/>
        <v>Reducir_mitigar_Transferir_Evitar</v>
      </c>
      <c r="O14" s="52" t="s">
        <v>36</v>
      </c>
      <c r="P14" s="96" t="str">
        <f t="shared" si="2"/>
        <v>Reducir_Mitigar</v>
      </c>
      <c r="Q14" s="108" t="s">
        <v>76</v>
      </c>
      <c r="R14" s="52" t="s">
        <v>77</v>
      </c>
      <c r="S14" s="53">
        <v>46023</v>
      </c>
      <c r="T14" s="53">
        <v>46387</v>
      </c>
      <c r="U14" s="53">
        <v>46142</v>
      </c>
      <c r="V14" s="53">
        <v>46265</v>
      </c>
      <c r="W14" s="53">
        <v>46387</v>
      </c>
      <c r="X14" s="52"/>
      <c r="Y14" s="52"/>
      <c r="Z14" s="52" t="s">
        <v>70</v>
      </c>
      <c r="AM14" s="95"/>
      <c r="AN14" s="95"/>
      <c r="AO14" s="58"/>
      <c r="AP14" s="98"/>
      <c r="AQ14" s="61"/>
      <c r="AR14" s="58"/>
      <c r="AS14" s="58"/>
      <c r="AT14" s="58"/>
      <c r="AU14" s="58"/>
      <c r="AV14" s="58"/>
      <c r="AW14" s="58"/>
      <c r="AX14" s="58"/>
    </row>
    <row r="15" spans="1:50" ht="89.25">
      <c r="A15" s="45" t="str">
        <f>'[1]2 CONTEXTO E IDENTIFICACIÓN'!A15</f>
        <v>R7</v>
      </c>
      <c r="B15" s="96" t="str">
        <f>+'[1]2 CONTEXTO E IDENTIFICACIÓN'!F15</f>
        <v xml:space="preserve">Posibilidad de pérdida reputacional por errores en los procedimientos internos de la dependencia debido a desactualización o inexistencia de los mismos según MIPG y MECI </v>
      </c>
      <c r="C15" s="49">
        <f>+'[1]3 PROBABIL E IMPACTO INHERENTE'!E15</f>
        <v>0.4</v>
      </c>
      <c r="D15" s="49">
        <f>+'[1]3 PROBABIL E IMPACTO INHERENTE'!M15</f>
        <v>0.2</v>
      </c>
      <c r="E15" s="50" t="str">
        <f>+'[1]4 MAPA CALOR INHERENTE'!C15</f>
        <v>Baja</v>
      </c>
      <c r="F15" s="50" t="str">
        <f>+'[1]4 MAPA CALOR INHERENTE'!D15</f>
        <v>Leve</v>
      </c>
      <c r="G15" s="96" t="str">
        <f>+'[1]4 MAPA CALOR INHERENTE'!E15</f>
        <v>Bajo</v>
      </c>
      <c r="H15" s="49">
        <f>+'[1]5 VALORACIÓN DEL CONTROL'!S35</f>
        <v>0.24</v>
      </c>
      <c r="I15" s="50">
        <f>+'[1]5 VALORACIÓN DEL CONTROL'!T35</f>
        <v>0.2</v>
      </c>
      <c r="J15" s="50" t="str">
        <f t="shared" si="3"/>
        <v>Baja</v>
      </c>
      <c r="K15" s="50" t="str">
        <f t="shared" si="4"/>
        <v>Leve</v>
      </c>
      <c r="L15" s="96" t="str">
        <f t="shared" si="5"/>
        <v>Bajo</v>
      </c>
      <c r="M15" s="96" t="str">
        <f t="shared" si="0"/>
        <v>No requiere Plan de Acción</v>
      </c>
      <c r="N15" s="96" t="str">
        <f t="shared" si="1"/>
        <v>Aceptar</v>
      </c>
      <c r="O15" s="52" t="s">
        <v>36</v>
      </c>
      <c r="P15" s="96" t="str">
        <f t="shared" si="2"/>
        <v>Aceptar</v>
      </c>
      <c r="Q15" s="108" t="s">
        <v>78</v>
      </c>
      <c r="R15" s="52" t="s">
        <v>79</v>
      </c>
      <c r="S15" s="53">
        <v>46023</v>
      </c>
      <c r="T15" s="53">
        <v>46387</v>
      </c>
      <c r="U15" s="53">
        <v>46142</v>
      </c>
      <c r="V15" s="53">
        <v>46265</v>
      </c>
      <c r="W15" s="53">
        <v>46387</v>
      </c>
      <c r="X15" s="52"/>
      <c r="Y15" s="52"/>
      <c r="Z15" s="52" t="s">
        <v>70</v>
      </c>
      <c r="AF15" s="31" t="s">
        <v>56</v>
      </c>
      <c r="AG15" s="31" t="s">
        <v>18</v>
      </c>
      <c r="AH15" s="31" t="s">
        <v>17</v>
      </c>
      <c r="AJ15" s="96" t="s">
        <v>57</v>
      </c>
      <c r="AK15" s="95"/>
      <c r="AL15" s="95"/>
      <c r="AM15" s="95"/>
      <c r="AN15" s="95"/>
      <c r="AO15" s="58"/>
      <c r="AP15" s="98"/>
      <c r="AQ15" s="58"/>
      <c r="AR15" s="61"/>
      <c r="AS15" s="61"/>
      <c r="AT15" s="61"/>
      <c r="AU15" s="61"/>
      <c r="AV15" s="61"/>
      <c r="AW15" s="58"/>
      <c r="AX15" s="58"/>
    </row>
    <row r="16" spans="1:50" ht="102">
      <c r="A16" s="45" t="str">
        <f>'[1]2 CONTEXTO E IDENTIFICACIÓN'!A16</f>
        <v>R8</v>
      </c>
      <c r="B16" s="96" t="str">
        <f>+'[1]2 CONTEXTO E IDENTIFICACIÓN'!F16</f>
        <v>Posibilidad de pérdida económica y reputacional por proyectos ejecutados con errores tecnicos, juridicos o financieros debido a falta de revisión de los criterios de viabilidad de los proyectos</v>
      </c>
      <c r="C16" s="49">
        <f>+'[1]3 PROBABIL E IMPACTO INHERENTE'!E16</f>
        <v>0.4</v>
      </c>
      <c r="D16" s="49">
        <f>+'[1]3 PROBABIL E IMPACTO INHERENTE'!M16</f>
        <v>1</v>
      </c>
      <c r="E16" s="50" t="str">
        <f>+'[1]4 MAPA CALOR INHERENTE'!C16</f>
        <v>Baja</v>
      </c>
      <c r="F16" s="50" t="str">
        <f>+'[1]4 MAPA CALOR INHERENTE'!D16</f>
        <v>Catastrófico</v>
      </c>
      <c r="G16" s="96" t="str">
        <f>+'[1]4 MAPA CALOR INHERENTE'!E16</f>
        <v>Extremo</v>
      </c>
      <c r="H16" s="49">
        <f>+'[1]5 VALORACIÓN DEL CONTROL'!S39</f>
        <v>0.24</v>
      </c>
      <c r="I16" s="50">
        <f>+'[1]5 VALORACIÓN DEL CONTROL'!T39</f>
        <v>1</v>
      </c>
      <c r="J16" s="50" t="str">
        <f t="shared" si="3"/>
        <v>Baja</v>
      </c>
      <c r="K16" s="50" t="str">
        <f t="shared" si="4"/>
        <v>Catastrófico</v>
      </c>
      <c r="L16" s="96" t="str">
        <f t="shared" si="5"/>
        <v>Extremo</v>
      </c>
      <c r="M16" s="96" t="str">
        <f t="shared" si="0"/>
        <v>Requiere Plan de Acción</v>
      </c>
      <c r="N16" s="96" t="str">
        <f t="shared" si="1"/>
        <v>Reducir_mitigar_Transferir_Evitar</v>
      </c>
      <c r="O16" s="52" t="s">
        <v>36</v>
      </c>
      <c r="P16" s="96" t="str">
        <f t="shared" si="2"/>
        <v>Reducir_Mitigar</v>
      </c>
      <c r="Q16" s="108" t="s">
        <v>80</v>
      </c>
      <c r="R16" s="52" t="s">
        <v>81</v>
      </c>
      <c r="S16" s="53">
        <v>46023</v>
      </c>
      <c r="T16" s="53">
        <v>46387</v>
      </c>
      <c r="U16" s="53">
        <v>46142</v>
      </c>
      <c r="V16" s="53">
        <v>46265</v>
      </c>
      <c r="W16" s="53">
        <v>46387</v>
      </c>
      <c r="X16" s="52"/>
      <c r="Y16" s="52"/>
      <c r="Z16" s="52" t="s">
        <v>70</v>
      </c>
      <c r="AF16" s="72" t="s">
        <v>43</v>
      </c>
      <c r="AG16" s="96" t="s">
        <v>57</v>
      </c>
      <c r="AH16" s="96" t="s">
        <v>58</v>
      </c>
      <c r="AI16" s="95"/>
      <c r="AJ16" s="99" t="s">
        <v>36</v>
      </c>
      <c r="AM16" s="95"/>
      <c r="AN16" s="95"/>
      <c r="AO16" s="58"/>
      <c r="AP16" s="58"/>
      <c r="AQ16" s="58"/>
      <c r="AR16" s="58"/>
      <c r="AS16" s="58"/>
      <c r="AT16" s="58"/>
      <c r="AU16" s="58"/>
      <c r="AV16" s="58"/>
      <c r="AW16" s="58"/>
      <c r="AX16" s="58"/>
    </row>
    <row r="17" spans="1:50" ht="89.25">
      <c r="A17" s="45" t="str">
        <f>'[1]2 CONTEXTO E IDENTIFICACIÓN'!A17</f>
        <v>R9</v>
      </c>
      <c r="B17" s="96" t="str">
        <f>+'[1]2 CONTEXTO E IDENTIFICACIÓN'!F17</f>
        <v>Posibilidad  de efecto dañoso sobre el recurso público por malversación de recursos de los fondos educativos debido a falta de seguimiento por la secretaría territorial certificada</v>
      </c>
      <c r="C17" s="49">
        <f>+'[1]3 PROBABIL E IMPACTO INHERENTE'!E17</f>
        <v>0.6</v>
      </c>
      <c r="D17" s="49">
        <f>+'[1]3 PROBABIL E IMPACTO INHERENTE'!M17</f>
        <v>1</v>
      </c>
      <c r="E17" s="50" t="str">
        <f>+'[1]4 MAPA CALOR INHERENTE'!C17</f>
        <v>Media</v>
      </c>
      <c r="F17" s="50" t="str">
        <f>+'[1]4 MAPA CALOR INHERENTE'!D17</f>
        <v>Catastrófico</v>
      </c>
      <c r="G17" s="96" t="str">
        <f>+'[1]4 MAPA CALOR INHERENTE'!E17</f>
        <v>Extremo</v>
      </c>
      <c r="H17" s="49">
        <f>+'[1]5 VALORACIÓN DEL CONTROL'!S43</f>
        <v>0.42</v>
      </c>
      <c r="I17" s="50">
        <f>+'[1]5 VALORACIÓN DEL CONTROL'!T43</f>
        <v>1</v>
      </c>
      <c r="J17" s="50" t="str">
        <f t="shared" si="3"/>
        <v>Media</v>
      </c>
      <c r="K17" s="50" t="str">
        <f t="shared" si="4"/>
        <v>Catastrófico</v>
      </c>
      <c r="L17" s="96" t="str">
        <f t="shared" si="5"/>
        <v>Extremo</v>
      </c>
      <c r="M17" s="96" t="str">
        <f t="shared" si="0"/>
        <v>Requiere Plan de Acción</v>
      </c>
      <c r="N17" s="96" t="str">
        <f t="shared" si="1"/>
        <v>Reducir_mitigar_Transferir_Evitar</v>
      </c>
      <c r="O17" s="52" t="s">
        <v>36</v>
      </c>
      <c r="P17" s="96" t="str">
        <f t="shared" si="2"/>
        <v>Reducir_Mitigar</v>
      </c>
      <c r="Q17" s="52" t="s">
        <v>82</v>
      </c>
      <c r="R17" s="52" t="s">
        <v>83</v>
      </c>
      <c r="S17" s="53">
        <v>46023</v>
      </c>
      <c r="T17" s="53">
        <v>46387</v>
      </c>
      <c r="U17" s="53">
        <v>46142</v>
      </c>
      <c r="V17" s="53">
        <v>46265</v>
      </c>
      <c r="W17" s="53">
        <v>46387</v>
      </c>
      <c r="X17" s="52"/>
      <c r="Y17" s="52"/>
      <c r="Z17" s="52" t="s">
        <v>70</v>
      </c>
      <c r="AF17" s="56" t="s">
        <v>42</v>
      </c>
      <c r="AG17" s="96" t="s">
        <v>57</v>
      </c>
      <c r="AH17" s="96" t="s">
        <v>58</v>
      </c>
      <c r="AI17" s="95"/>
      <c r="AJ17" s="99" t="s">
        <v>59</v>
      </c>
      <c r="AK17" s="95"/>
      <c r="AL17" s="95"/>
      <c r="AM17" s="95"/>
      <c r="AN17" s="95"/>
      <c r="AO17" s="58"/>
      <c r="AP17" s="58"/>
      <c r="AQ17" s="58"/>
      <c r="AR17" s="58"/>
      <c r="AS17" s="58"/>
      <c r="AT17" s="58"/>
      <c r="AU17" s="58"/>
      <c r="AV17" s="58"/>
      <c r="AW17" s="58"/>
      <c r="AX17" s="58"/>
    </row>
    <row r="18" spans="1:50" ht="114.75">
      <c r="A18" s="45" t="str">
        <f>'[1]2 CONTEXTO E IDENTIFICACIÓN'!A18</f>
        <v>R10</v>
      </c>
      <c r="B18" s="96" t="str">
        <f>+'[1]2 CONTEXTO E IDENTIFICACIÓN'!F18</f>
        <v>Posibilidad de pérdida económica y reputacional por violación voluntaria al principio de selección objetiva debido a presiones internas o externas para los servidores públicos encargados de adelantar el proceso de contratación</v>
      </c>
      <c r="C18" s="49">
        <f>+'[1]3 PROBABIL E IMPACTO INHERENTE'!E18</f>
        <v>0.4</v>
      </c>
      <c r="D18" s="49">
        <f>+'[1]3 PROBABIL E IMPACTO INHERENTE'!M18</f>
        <v>0.6</v>
      </c>
      <c r="E18" s="50" t="str">
        <f>+'[1]4 MAPA CALOR INHERENTE'!C18</f>
        <v>Baja</v>
      </c>
      <c r="F18" s="50" t="str">
        <f>+'[1]4 MAPA CALOR INHERENTE'!D18</f>
        <v>Moderado</v>
      </c>
      <c r="G18" s="96" t="str">
        <f>+'[1]4 MAPA CALOR INHERENTE'!E18</f>
        <v>Moderado</v>
      </c>
      <c r="H18" s="49">
        <f>+'[1]5 VALORACIÓN DEL CONTROL'!S47</f>
        <v>0.24</v>
      </c>
      <c r="I18" s="50">
        <f>+'[1]5 VALORACIÓN DEL CONTROL'!T47</f>
        <v>0.6</v>
      </c>
      <c r="J18" s="50" t="str">
        <f t="shared" si="3"/>
        <v>Baja</v>
      </c>
      <c r="K18" s="50" t="str">
        <f t="shared" si="4"/>
        <v>Moderado</v>
      </c>
      <c r="L18" s="96" t="str">
        <f t="shared" si="5"/>
        <v>Moderado</v>
      </c>
      <c r="M18" s="96" t="str">
        <f t="shared" si="0"/>
        <v>Requiere Plan de Acción</v>
      </c>
      <c r="N18" s="96" t="str">
        <f t="shared" si="1"/>
        <v>Reducir_mitigar_Transferir_Evitar</v>
      </c>
      <c r="O18" s="52" t="s">
        <v>36</v>
      </c>
      <c r="P18" s="96" t="str">
        <f t="shared" si="2"/>
        <v>Reducir_Mitigar</v>
      </c>
      <c r="Q18" s="52" t="s">
        <v>84</v>
      </c>
      <c r="R18" s="52" t="s">
        <v>85</v>
      </c>
      <c r="S18" s="53">
        <v>46023</v>
      </c>
      <c r="T18" s="53">
        <v>46387</v>
      </c>
      <c r="U18" s="53">
        <v>46142</v>
      </c>
      <c r="V18" s="53">
        <v>46265</v>
      </c>
      <c r="W18" s="53">
        <v>46387</v>
      </c>
      <c r="X18" s="52"/>
      <c r="Y18" s="52"/>
      <c r="Z18" s="52" t="s">
        <v>70</v>
      </c>
      <c r="AE18" s="100"/>
      <c r="AF18" s="59" t="s">
        <v>33</v>
      </c>
      <c r="AG18" s="96" t="s">
        <v>57</v>
      </c>
      <c r="AH18" s="96" t="s">
        <v>58</v>
      </c>
      <c r="AI18" s="100"/>
      <c r="AJ18" s="99" t="s">
        <v>47</v>
      </c>
      <c r="AK18" s="100"/>
      <c r="AL18" s="100"/>
      <c r="AM18" s="100"/>
      <c r="AN18" s="100"/>
      <c r="AO18" s="58"/>
      <c r="AP18" s="58"/>
      <c r="AQ18" s="101"/>
      <c r="AR18" s="101"/>
      <c r="AS18" s="101"/>
      <c r="AT18" s="101"/>
      <c r="AU18" s="101"/>
      <c r="AV18" s="101"/>
      <c r="AW18" s="58"/>
      <c r="AX18" s="58"/>
    </row>
    <row r="19" spans="1:50" ht="25.5">
      <c r="A19" s="45" t="str">
        <f>'[1]2 CONTEXTO E IDENTIFICACIÓN'!A19</f>
        <v>R11</v>
      </c>
      <c r="B19" s="96" t="str">
        <f>+'[1]2 CONTEXTO E IDENTIFICACIÓN'!F19</f>
        <v xml:space="preserve">  </v>
      </c>
      <c r="C19" s="49" t="str">
        <f>+'[1]3 PROBABIL E IMPACTO INHERENTE'!E19</f>
        <v/>
      </c>
      <c r="D19" s="49" t="str">
        <f>+'[1]3 PROBABIL E IMPACTO INHERENTE'!M19</f>
        <v/>
      </c>
      <c r="E19" s="50" t="str">
        <f>+'[1]4 MAPA CALOR INHERENTE'!C19</f>
        <v/>
      </c>
      <c r="F19" s="50" t="str">
        <f>+'[1]4 MAPA CALOR INHERENTE'!D19</f>
        <v/>
      </c>
      <c r="G19" s="96" t="str">
        <f>+'[1]4 MAPA CALOR INHERENTE'!E19</f>
        <v/>
      </c>
      <c r="H19" s="49" t="str">
        <f>+'[1]5 VALORACIÓN DEL CONTROL'!S51</f>
        <v/>
      </c>
      <c r="I19" s="50" t="str">
        <f>+'[1]5 VALORACIÓN DEL CONTROL'!T51</f>
        <v/>
      </c>
      <c r="J19" s="50" t="str">
        <f t="shared" si="3"/>
        <v/>
      </c>
      <c r="K19" s="50" t="str">
        <f t="shared" si="4"/>
        <v/>
      </c>
      <c r="L19" s="96" t="str">
        <f t="shared" si="5"/>
        <v/>
      </c>
      <c r="M19" s="96" t="str">
        <f t="shared" si="0"/>
        <v/>
      </c>
      <c r="N19" s="96" t="str">
        <f t="shared" si="1"/>
        <v/>
      </c>
      <c r="O19" s="52"/>
      <c r="P19" s="96" t="str">
        <f t="shared" si="2"/>
        <v/>
      </c>
      <c r="Q19" s="108"/>
      <c r="R19" s="52"/>
      <c r="S19" s="53"/>
      <c r="T19" s="53"/>
      <c r="U19" s="53"/>
      <c r="V19" s="53"/>
      <c r="W19" s="53"/>
      <c r="X19" s="52"/>
      <c r="Y19" s="52"/>
      <c r="Z19" s="52"/>
      <c r="AE19" s="100"/>
      <c r="AF19" s="63" t="s">
        <v>54</v>
      </c>
      <c r="AG19" s="96" t="s">
        <v>60</v>
      </c>
      <c r="AH19" s="96" t="s">
        <v>61</v>
      </c>
      <c r="AM19" s="100"/>
      <c r="AN19" s="100"/>
      <c r="AO19" s="58"/>
      <c r="AP19" s="58"/>
      <c r="AQ19" s="58"/>
      <c r="AR19" s="58"/>
      <c r="AS19" s="58"/>
      <c r="AT19" s="58"/>
      <c r="AU19" s="58"/>
      <c r="AV19" s="58"/>
      <c r="AW19" s="58"/>
      <c r="AX19" s="58"/>
    </row>
    <row r="20" spans="1:50">
      <c r="A20" s="45" t="str">
        <f>'[1]2 CONTEXTO E IDENTIFICACIÓN'!A20</f>
        <v>R12</v>
      </c>
      <c r="B20" s="96" t="str">
        <f>+'[1]2 CONTEXTO E IDENTIFICACIÓN'!F20</f>
        <v xml:space="preserve">  </v>
      </c>
      <c r="C20" s="49" t="str">
        <f>+'[1]3 PROBABIL E IMPACTO INHERENTE'!E20</f>
        <v/>
      </c>
      <c r="D20" s="49" t="str">
        <f>+'[1]3 PROBABIL E IMPACTO INHERENTE'!M20</f>
        <v/>
      </c>
      <c r="E20" s="50" t="str">
        <f>+'[1]4 MAPA CALOR INHERENTE'!C20</f>
        <v/>
      </c>
      <c r="F20" s="50" t="str">
        <f>+'[1]4 MAPA CALOR INHERENTE'!D20</f>
        <v/>
      </c>
      <c r="G20" s="96" t="str">
        <f>+'[1]4 MAPA CALOR INHERENTE'!E20</f>
        <v/>
      </c>
      <c r="H20" s="49" t="str">
        <f>+'[1]5 VALORACIÓN DEL CONTROL'!S55</f>
        <v/>
      </c>
      <c r="I20" s="50" t="str">
        <f>+'[1]5 VALORACIÓN DEL CONTROL'!T55</f>
        <v/>
      </c>
      <c r="J20" s="50" t="str">
        <f t="shared" si="3"/>
        <v/>
      </c>
      <c r="K20" s="50" t="str">
        <f t="shared" si="4"/>
        <v/>
      </c>
      <c r="L20" s="96" t="str">
        <f t="shared" si="5"/>
        <v/>
      </c>
      <c r="M20" s="96" t="str">
        <f t="shared" si="0"/>
        <v/>
      </c>
      <c r="N20" s="96" t="str">
        <f t="shared" si="1"/>
        <v/>
      </c>
      <c r="O20" s="52"/>
      <c r="P20" s="96" t="str">
        <f t="shared" si="2"/>
        <v/>
      </c>
      <c r="Q20" s="52"/>
      <c r="R20" s="52"/>
      <c r="S20" s="53"/>
      <c r="T20" s="53"/>
      <c r="U20" s="52"/>
      <c r="V20" s="52"/>
      <c r="W20" s="52"/>
      <c r="X20" s="52"/>
      <c r="Y20" s="52"/>
      <c r="Z20" s="52"/>
      <c r="AC20" s="102"/>
      <c r="AD20" s="102"/>
      <c r="AE20" s="100"/>
      <c r="AF20" s="77"/>
      <c r="AM20" s="100"/>
      <c r="AN20" s="100"/>
      <c r="AO20" s="58"/>
      <c r="AP20" s="58"/>
      <c r="AQ20" s="58"/>
      <c r="AR20" s="58"/>
      <c r="AS20" s="58"/>
      <c r="AT20" s="58"/>
      <c r="AU20" s="58"/>
      <c r="AV20" s="58"/>
      <c r="AW20" s="58"/>
      <c r="AX20" s="58"/>
    </row>
    <row r="21" spans="1:50">
      <c r="A21" s="45" t="str">
        <f>'[1]2 CONTEXTO E IDENTIFICACIÓN'!A21</f>
        <v>R13</v>
      </c>
      <c r="B21" s="96" t="str">
        <f>+'[1]2 CONTEXTO E IDENTIFICACIÓN'!F21</f>
        <v xml:space="preserve">  </v>
      </c>
      <c r="C21" s="49" t="str">
        <f>+'[1]3 PROBABIL E IMPACTO INHERENTE'!E21</f>
        <v/>
      </c>
      <c r="D21" s="49" t="str">
        <f>+'[1]3 PROBABIL E IMPACTO INHERENTE'!M21</f>
        <v/>
      </c>
      <c r="E21" s="50" t="str">
        <f>+'[1]4 MAPA CALOR INHERENTE'!C21</f>
        <v/>
      </c>
      <c r="F21" s="50" t="str">
        <f>+'[1]4 MAPA CALOR INHERENTE'!D21</f>
        <v/>
      </c>
      <c r="G21" s="96" t="str">
        <f>+'[1]4 MAPA CALOR INHERENTE'!E21</f>
        <v/>
      </c>
      <c r="H21" s="49" t="str">
        <f>+'[1]5 VALORACIÓN DEL CONTROL'!S59</f>
        <v/>
      </c>
      <c r="I21" s="50" t="str">
        <f>+'[1]5 VALORACIÓN DEL CONTROL'!T59</f>
        <v/>
      </c>
      <c r="J21" s="50" t="str">
        <f t="shared" si="3"/>
        <v/>
      </c>
      <c r="K21" s="50" t="str">
        <f t="shared" si="4"/>
        <v/>
      </c>
      <c r="L21" s="96" t="str">
        <f t="shared" si="5"/>
        <v/>
      </c>
      <c r="M21" s="96" t="str">
        <f t="shared" si="0"/>
        <v/>
      </c>
      <c r="N21" s="96" t="str">
        <f t="shared" si="1"/>
        <v/>
      </c>
      <c r="O21" s="52"/>
      <c r="P21" s="96" t="str">
        <f t="shared" si="2"/>
        <v/>
      </c>
      <c r="Q21" s="52"/>
      <c r="R21" s="52"/>
      <c r="S21" s="53"/>
      <c r="T21" s="53"/>
      <c r="U21" s="52"/>
      <c r="V21" s="52"/>
      <c r="W21" s="52"/>
      <c r="X21" s="52"/>
      <c r="Y21" s="52"/>
      <c r="Z21" s="52"/>
      <c r="AC21" s="102"/>
      <c r="AD21" s="102"/>
      <c r="AE21" s="103"/>
      <c r="AM21" s="100"/>
      <c r="AN21" s="100"/>
      <c r="AO21" s="58"/>
      <c r="AP21" s="58"/>
      <c r="AQ21" s="58"/>
      <c r="AR21" s="58"/>
      <c r="AS21" s="58"/>
      <c r="AT21" s="58"/>
      <c r="AU21" s="58"/>
      <c r="AV21" s="58"/>
      <c r="AW21" s="58"/>
      <c r="AX21" s="58"/>
    </row>
    <row r="22" spans="1:50">
      <c r="A22" s="45" t="str">
        <f>'[1]2 CONTEXTO E IDENTIFICACIÓN'!A22</f>
        <v>R14</v>
      </c>
      <c r="B22" s="96" t="str">
        <f>+'[1]2 CONTEXTO E IDENTIFICACIÓN'!F22</f>
        <v xml:space="preserve">  </v>
      </c>
      <c r="C22" s="49" t="str">
        <f>+'[1]3 PROBABIL E IMPACTO INHERENTE'!E22</f>
        <v/>
      </c>
      <c r="D22" s="49" t="str">
        <f>+'[1]3 PROBABIL E IMPACTO INHERENTE'!M22</f>
        <v/>
      </c>
      <c r="E22" s="50" t="str">
        <f>+'[1]4 MAPA CALOR INHERENTE'!C22</f>
        <v/>
      </c>
      <c r="F22" s="50" t="str">
        <f>+'[1]4 MAPA CALOR INHERENTE'!D22</f>
        <v/>
      </c>
      <c r="G22" s="96" t="str">
        <f>+'[1]4 MAPA CALOR INHERENTE'!E22</f>
        <v/>
      </c>
      <c r="H22" s="49" t="str">
        <f>+'[1]5 VALORACIÓN DEL CONTROL'!S63</f>
        <v/>
      </c>
      <c r="I22" s="50" t="str">
        <f>+'[1]5 VALORACIÓN DEL CONTROL'!T63</f>
        <v/>
      </c>
      <c r="J22" s="50" t="str">
        <f t="shared" si="3"/>
        <v/>
      </c>
      <c r="K22" s="50" t="str">
        <f t="shared" si="4"/>
        <v/>
      </c>
      <c r="L22" s="96" t="str">
        <f t="shared" si="5"/>
        <v/>
      </c>
      <c r="M22" s="96" t="str">
        <f t="shared" si="0"/>
        <v/>
      </c>
      <c r="N22" s="96" t="str">
        <f t="shared" si="1"/>
        <v/>
      </c>
      <c r="O22" s="52"/>
      <c r="P22" s="96" t="str">
        <f t="shared" si="2"/>
        <v/>
      </c>
      <c r="Q22" s="52"/>
      <c r="R22" s="52"/>
      <c r="S22" s="53"/>
      <c r="T22" s="53"/>
      <c r="U22" s="52"/>
      <c r="V22" s="52"/>
      <c r="W22" s="52"/>
      <c r="X22" s="52"/>
      <c r="Y22" s="52"/>
      <c r="Z22" s="52"/>
      <c r="AC22" s="102"/>
      <c r="AD22" s="102"/>
      <c r="AO22" s="58"/>
      <c r="AP22" s="104"/>
      <c r="AQ22" s="104"/>
      <c r="AR22" s="104"/>
      <c r="AS22" s="104"/>
      <c r="AT22" s="104"/>
      <c r="AU22" s="104"/>
      <c r="AV22" s="58"/>
      <c r="AW22" s="58"/>
      <c r="AX22" s="58"/>
    </row>
    <row r="23" spans="1:50">
      <c r="A23" s="45" t="str">
        <f>'[1]2 CONTEXTO E IDENTIFICACIÓN'!A23</f>
        <v>R15</v>
      </c>
      <c r="B23" s="96" t="str">
        <f>+'[1]2 CONTEXTO E IDENTIFICACIÓN'!F23</f>
        <v xml:space="preserve">  </v>
      </c>
      <c r="C23" s="49" t="str">
        <f>+'[1]3 PROBABIL E IMPACTO INHERENTE'!E23</f>
        <v/>
      </c>
      <c r="D23" s="49" t="str">
        <f>+'[1]3 PROBABIL E IMPACTO INHERENTE'!M23</f>
        <v/>
      </c>
      <c r="E23" s="50" t="str">
        <f>+'[1]4 MAPA CALOR INHERENTE'!C23</f>
        <v/>
      </c>
      <c r="F23" s="50" t="str">
        <f>+'[1]4 MAPA CALOR INHERENTE'!D23</f>
        <v/>
      </c>
      <c r="G23" s="96" t="str">
        <f>+'[1]4 MAPA CALOR INHERENTE'!E23</f>
        <v/>
      </c>
      <c r="H23" s="49" t="str">
        <f>+'[1]5 VALORACIÓN DEL CONTROL'!S67</f>
        <v/>
      </c>
      <c r="I23" s="50" t="str">
        <f>+'[1]5 VALORACIÓN DEL CONTROL'!T67</f>
        <v/>
      </c>
      <c r="J23" s="50" t="str">
        <f t="shared" si="3"/>
        <v/>
      </c>
      <c r="K23" s="50" t="str">
        <f t="shared" si="4"/>
        <v/>
      </c>
      <c r="L23" s="96" t="str">
        <f t="shared" si="5"/>
        <v/>
      </c>
      <c r="M23" s="96" t="str">
        <f t="shared" si="0"/>
        <v/>
      </c>
      <c r="N23" s="96" t="str">
        <f t="shared" si="1"/>
        <v/>
      </c>
      <c r="O23" s="52"/>
      <c r="P23" s="96" t="str">
        <f t="shared" si="2"/>
        <v/>
      </c>
      <c r="Q23" s="52"/>
      <c r="R23" s="52"/>
      <c r="S23" s="53"/>
      <c r="T23" s="53"/>
      <c r="U23" s="52"/>
      <c r="V23" s="52"/>
      <c r="W23" s="52"/>
      <c r="X23" s="52"/>
      <c r="Y23" s="52"/>
      <c r="Z23" s="52"/>
      <c r="AC23" s="102"/>
      <c r="AD23" s="102"/>
      <c r="AO23" s="58"/>
      <c r="AP23" s="58"/>
      <c r="AQ23" s="58"/>
      <c r="AR23" s="58"/>
      <c r="AS23" s="58"/>
      <c r="AT23" s="58"/>
      <c r="AU23" s="58"/>
      <c r="AV23" s="58"/>
      <c r="AW23" s="58"/>
      <c r="AX23" s="58"/>
    </row>
    <row r="24" spans="1:50">
      <c r="A24" s="45" t="str">
        <f>'[1]2 CONTEXTO E IDENTIFICACIÓN'!A24</f>
        <v>R16</v>
      </c>
      <c r="B24" s="96" t="str">
        <f>+'[1]2 CONTEXTO E IDENTIFICACIÓN'!F24</f>
        <v xml:space="preserve">  </v>
      </c>
      <c r="C24" s="49" t="str">
        <f>+'[1]3 PROBABIL E IMPACTO INHERENTE'!E24</f>
        <v/>
      </c>
      <c r="D24" s="49" t="str">
        <f>+'[1]3 PROBABIL E IMPACTO INHERENTE'!M24</f>
        <v/>
      </c>
      <c r="E24" s="50" t="str">
        <f>+'[1]4 MAPA CALOR INHERENTE'!C24</f>
        <v/>
      </c>
      <c r="F24" s="50" t="str">
        <f>+'[1]4 MAPA CALOR INHERENTE'!D24</f>
        <v/>
      </c>
      <c r="G24" s="96" t="str">
        <f>+'[1]4 MAPA CALOR INHERENTE'!E24</f>
        <v/>
      </c>
      <c r="H24" s="49" t="str">
        <f>+'[1]5 VALORACIÓN DEL CONTROL'!S71</f>
        <v/>
      </c>
      <c r="I24" s="50" t="str">
        <f>+'[1]5 VALORACIÓN DEL CONTROL'!T71</f>
        <v/>
      </c>
      <c r="J24" s="50" t="str">
        <f t="shared" si="3"/>
        <v/>
      </c>
      <c r="K24" s="50" t="str">
        <f t="shared" si="4"/>
        <v/>
      </c>
      <c r="L24" s="96" t="str">
        <f t="shared" si="5"/>
        <v/>
      </c>
      <c r="M24" s="96" t="str">
        <f t="shared" si="0"/>
        <v/>
      </c>
      <c r="N24" s="96" t="str">
        <f t="shared" si="1"/>
        <v/>
      </c>
      <c r="O24" s="52"/>
      <c r="P24" s="96" t="str">
        <f t="shared" si="2"/>
        <v/>
      </c>
      <c r="Q24" s="52"/>
      <c r="R24" s="52"/>
      <c r="S24" s="53"/>
      <c r="T24" s="53"/>
      <c r="U24" s="52"/>
      <c r="V24" s="52"/>
      <c r="W24" s="52"/>
      <c r="X24" s="52"/>
      <c r="Y24" s="52"/>
      <c r="Z24" s="52"/>
      <c r="AO24" s="58"/>
      <c r="AP24" s="58"/>
      <c r="AQ24" s="58"/>
      <c r="AR24" s="58"/>
      <c r="AS24" s="58"/>
      <c r="AT24" s="58"/>
      <c r="AU24" s="58"/>
      <c r="AV24" s="58"/>
      <c r="AW24" s="58"/>
      <c r="AX24" s="58"/>
    </row>
    <row r="25" spans="1:50">
      <c r="A25" s="45" t="str">
        <f>'[1]2 CONTEXTO E IDENTIFICACIÓN'!A25</f>
        <v>R17</v>
      </c>
      <c r="B25" s="96" t="str">
        <f>+'[1]2 CONTEXTO E IDENTIFICACIÓN'!F25</f>
        <v xml:space="preserve">  </v>
      </c>
      <c r="C25" s="49" t="str">
        <f>+'[1]3 PROBABIL E IMPACTO INHERENTE'!E25</f>
        <v/>
      </c>
      <c r="D25" s="49" t="str">
        <f>+'[1]3 PROBABIL E IMPACTO INHERENTE'!M25</f>
        <v/>
      </c>
      <c r="E25" s="50" t="str">
        <f>+'[1]4 MAPA CALOR INHERENTE'!C25</f>
        <v/>
      </c>
      <c r="F25" s="50" t="str">
        <f>+'[1]4 MAPA CALOR INHERENTE'!D25</f>
        <v/>
      </c>
      <c r="G25" s="96" t="str">
        <f>+'[1]4 MAPA CALOR INHERENTE'!E25</f>
        <v/>
      </c>
      <c r="H25" s="49" t="str">
        <f>+'[1]5 VALORACIÓN DEL CONTROL'!S75</f>
        <v/>
      </c>
      <c r="I25" s="50" t="str">
        <f>+'[1]5 VALORACIÓN DEL CONTROL'!T75</f>
        <v/>
      </c>
      <c r="J25" s="50" t="str">
        <f t="shared" si="3"/>
        <v/>
      </c>
      <c r="K25" s="50" t="str">
        <f t="shared" si="4"/>
        <v/>
      </c>
      <c r="L25" s="96" t="str">
        <f t="shared" si="5"/>
        <v/>
      </c>
      <c r="M25" s="96" t="str">
        <f t="shared" si="0"/>
        <v/>
      </c>
      <c r="N25" s="96" t="str">
        <f t="shared" si="1"/>
        <v/>
      </c>
      <c r="O25" s="52"/>
      <c r="P25" s="96" t="str">
        <f t="shared" si="2"/>
        <v/>
      </c>
      <c r="Q25" s="52"/>
      <c r="R25" s="52"/>
      <c r="S25" s="53"/>
      <c r="T25" s="53"/>
      <c r="U25" s="52"/>
      <c r="V25" s="52"/>
      <c r="W25" s="52"/>
      <c r="X25" s="52"/>
      <c r="Y25" s="52"/>
      <c r="Z25" s="52"/>
    </row>
    <row r="26" spans="1:50">
      <c r="A26" s="45" t="str">
        <f>'[1]2 CONTEXTO E IDENTIFICACIÓN'!A26</f>
        <v>R18</v>
      </c>
      <c r="B26" s="96" t="str">
        <f>+'[1]2 CONTEXTO E IDENTIFICACIÓN'!F26</f>
        <v xml:space="preserve">  </v>
      </c>
      <c r="C26" s="49" t="str">
        <f>+'[1]3 PROBABIL E IMPACTO INHERENTE'!E26</f>
        <v/>
      </c>
      <c r="D26" s="49" t="str">
        <f>+'[1]3 PROBABIL E IMPACTO INHERENTE'!M26</f>
        <v/>
      </c>
      <c r="E26" s="50" t="str">
        <f>+'[1]4 MAPA CALOR INHERENTE'!C26</f>
        <v/>
      </c>
      <c r="F26" s="50" t="str">
        <f>+'[1]4 MAPA CALOR INHERENTE'!D26</f>
        <v/>
      </c>
      <c r="G26" s="96" t="str">
        <f>+'[1]4 MAPA CALOR INHERENTE'!E26</f>
        <v/>
      </c>
      <c r="H26" s="49" t="str">
        <f>+'[1]5 VALORACIÓN DEL CONTROL'!S79</f>
        <v/>
      </c>
      <c r="I26" s="50" t="str">
        <f>+'[1]5 VALORACIÓN DEL CONTROL'!T79</f>
        <v/>
      </c>
      <c r="J26" s="50" t="str">
        <f t="shared" si="3"/>
        <v/>
      </c>
      <c r="K26" s="50" t="str">
        <f t="shared" si="4"/>
        <v/>
      </c>
      <c r="L26" s="96" t="str">
        <f t="shared" si="5"/>
        <v/>
      </c>
      <c r="M26" s="96" t="str">
        <f t="shared" si="0"/>
        <v/>
      </c>
      <c r="N26" s="96" t="str">
        <f t="shared" si="1"/>
        <v/>
      </c>
      <c r="O26" s="52"/>
      <c r="P26" s="96" t="str">
        <f t="shared" si="2"/>
        <v/>
      </c>
      <c r="Q26" s="52"/>
      <c r="R26" s="52"/>
      <c r="S26" s="53"/>
      <c r="T26" s="53"/>
      <c r="U26" s="52"/>
      <c r="V26" s="52"/>
      <c r="W26" s="52"/>
      <c r="X26" s="52"/>
      <c r="Y26" s="52"/>
      <c r="Z26" s="52"/>
    </row>
    <row r="27" spans="1:50">
      <c r="A27" s="45" t="str">
        <f>'[1]2 CONTEXTO E IDENTIFICACIÓN'!A27</f>
        <v>R19</v>
      </c>
      <c r="B27" s="96" t="str">
        <f>+'[1]2 CONTEXTO E IDENTIFICACIÓN'!F27</f>
        <v xml:space="preserve">  </v>
      </c>
      <c r="C27" s="49" t="str">
        <f>+'[1]3 PROBABIL E IMPACTO INHERENTE'!E27</f>
        <v/>
      </c>
      <c r="D27" s="49" t="str">
        <f>+'[1]3 PROBABIL E IMPACTO INHERENTE'!M27</f>
        <v/>
      </c>
      <c r="E27" s="50" t="str">
        <f>+'[1]4 MAPA CALOR INHERENTE'!C27</f>
        <v/>
      </c>
      <c r="F27" s="50" t="str">
        <f>+'[1]4 MAPA CALOR INHERENTE'!D27</f>
        <v/>
      </c>
      <c r="G27" s="96" t="str">
        <f>+'[1]4 MAPA CALOR INHERENTE'!E27</f>
        <v/>
      </c>
      <c r="H27" s="49" t="str">
        <f>+'[1]5 VALORACIÓN DEL CONTROL'!S83</f>
        <v/>
      </c>
      <c r="I27" s="50" t="str">
        <f>+'[1]5 VALORACIÓN DEL CONTROL'!T83</f>
        <v/>
      </c>
      <c r="J27" s="50" t="str">
        <f t="shared" si="3"/>
        <v/>
      </c>
      <c r="K27" s="50" t="str">
        <f t="shared" si="4"/>
        <v/>
      </c>
      <c r="L27" s="96" t="str">
        <f t="shared" si="5"/>
        <v/>
      </c>
      <c r="M27" s="96" t="str">
        <f t="shared" si="0"/>
        <v/>
      </c>
      <c r="N27" s="96" t="str">
        <f t="shared" si="1"/>
        <v/>
      </c>
      <c r="O27" s="52"/>
      <c r="P27" s="96" t="str">
        <f t="shared" si="2"/>
        <v/>
      </c>
      <c r="Q27" s="52"/>
      <c r="R27" s="52"/>
      <c r="S27" s="53"/>
      <c r="T27" s="53"/>
      <c r="U27" s="52"/>
      <c r="V27" s="52"/>
      <c r="W27" s="52"/>
      <c r="X27" s="52"/>
      <c r="Y27" s="52"/>
      <c r="Z27" s="52"/>
    </row>
    <row r="28" spans="1:50">
      <c r="A28" s="45" t="str">
        <f>'[1]2 CONTEXTO E IDENTIFICACIÓN'!A28</f>
        <v>R20</v>
      </c>
      <c r="B28" s="96" t="str">
        <f>+'[1]2 CONTEXTO E IDENTIFICACIÓN'!F28</f>
        <v xml:space="preserve">  </v>
      </c>
      <c r="C28" s="49" t="str">
        <f>+'[1]3 PROBABIL E IMPACTO INHERENTE'!E28</f>
        <v/>
      </c>
      <c r="D28" s="49" t="str">
        <f>+'[1]3 PROBABIL E IMPACTO INHERENTE'!M28</f>
        <v/>
      </c>
      <c r="E28" s="50" t="str">
        <f>+'[1]4 MAPA CALOR INHERENTE'!C28</f>
        <v/>
      </c>
      <c r="F28" s="50" t="str">
        <f>+'[1]4 MAPA CALOR INHERENTE'!D28</f>
        <v/>
      </c>
      <c r="G28" s="96" t="str">
        <f>+'[1]4 MAPA CALOR INHERENTE'!E28</f>
        <v/>
      </c>
      <c r="H28" s="49" t="str">
        <f>+'[1]5 VALORACIÓN DEL CONTROL'!S87</f>
        <v/>
      </c>
      <c r="I28" s="50" t="str">
        <f>+'[1]5 VALORACIÓN DEL CONTROL'!T87</f>
        <v/>
      </c>
      <c r="J28" s="50" t="str">
        <f t="shared" si="3"/>
        <v/>
      </c>
      <c r="K28" s="50" t="str">
        <f t="shared" si="4"/>
        <v/>
      </c>
      <c r="L28" s="96" t="str">
        <f t="shared" si="5"/>
        <v/>
      </c>
      <c r="M28" s="96" t="str">
        <f t="shared" si="0"/>
        <v/>
      </c>
      <c r="N28" s="96" t="str">
        <f t="shared" si="1"/>
        <v/>
      </c>
      <c r="O28" s="52"/>
      <c r="P28" s="96" t="str">
        <f t="shared" si="2"/>
        <v/>
      </c>
      <c r="Q28" s="52"/>
      <c r="R28" s="52"/>
      <c r="S28" s="53"/>
      <c r="T28" s="53"/>
      <c r="U28" s="52"/>
      <c r="V28" s="52"/>
      <c r="W28" s="52"/>
      <c r="X28" s="52"/>
      <c r="Y28" s="52"/>
      <c r="Z28" s="52"/>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391" priority="6" operator="equal">
      <formula>$AE$13</formula>
    </cfRule>
    <cfRule type="cellIs" dxfId="390" priority="7" operator="equal">
      <formula>$AE$12</formula>
    </cfRule>
    <cfRule type="cellIs" dxfId="389" priority="8" operator="equal">
      <formula>$AE$11</formula>
    </cfRule>
    <cfRule type="cellIs" dxfId="388" priority="9" operator="equal">
      <formula>$AE$10</formula>
    </cfRule>
    <cfRule type="cellIs" dxfId="387" priority="10" operator="equal">
      <formula>$AE$9</formula>
    </cfRule>
  </conditionalFormatting>
  <conditionalFormatting sqref="F9:F28">
    <cfRule type="cellIs" dxfId="386" priority="1" operator="equal">
      <formula>$AF$8</formula>
    </cfRule>
    <cfRule type="cellIs" dxfId="385" priority="2" operator="equal">
      <formula>$AG$8</formula>
    </cfRule>
    <cfRule type="cellIs" dxfId="384" priority="3" operator="equal">
      <formula>$AH$8</formula>
    </cfRule>
    <cfRule type="cellIs" dxfId="383" priority="4" operator="equal">
      <formula>$AI$8</formula>
    </cfRule>
    <cfRule type="cellIs" dxfId="382" priority="5" operator="equal">
      <formula>$AJ$8</formula>
    </cfRule>
  </conditionalFormatting>
  <conditionalFormatting sqref="G9:G28">
    <cfRule type="cellIs" dxfId="381" priority="11" operator="equal">
      <formula>$AF$16</formula>
    </cfRule>
    <cfRule type="cellIs" dxfId="380" priority="12" operator="equal">
      <formula>$AF$17</formula>
    </cfRule>
    <cfRule type="cellIs" dxfId="379" priority="13" operator="equal">
      <formula>$AF$18</formula>
    </cfRule>
    <cfRule type="cellIs" dxfId="378" priority="14" operator="equal">
      <formula>$AF$19</formula>
    </cfRule>
  </conditionalFormatting>
  <conditionalFormatting sqref="I9:J28">
    <cfRule type="cellIs" dxfId="377" priority="15" operator="equal">
      <formula>$AE$13</formula>
    </cfRule>
    <cfRule type="cellIs" dxfId="376" priority="16" operator="equal">
      <formula>$AE$12</formula>
    </cfRule>
    <cfRule type="cellIs" dxfId="375" priority="17" operator="equal">
      <formula>$AE$11</formula>
    </cfRule>
    <cfRule type="cellIs" dxfId="374" priority="18" operator="equal">
      <formula>$AE$10</formula>
    </cfRule>
    <cfRule type="cellIs" dxfId="373" priority="19" operator="equal">
      <formula>$AE$9</formula>
    </cfRule>
  </conditionalFormatting>
  <conditionalFormatting sqref="K9:K28">
    <cfRule type="cellIs" dxfId="372" priority="20" operator="equal">
      <formula>$AF$8</formula>
    </cfRule>
    <cfRule type="cellIs" dxfId="371" priority="21" operator="equal">
      <formula>$AG$8</formula>
    </cfRule>
    <cfRule type="cellIs" dxfId="370" priority="22" operator="equal">
      <formula>$AH$8</formula>
    </cfRule>
    <cfRule type="cellIs" dxfId="369" priority="23" operator="equal">
      <formula>$AI$8</formula>
    </cfRule>
    <cfRule type="cellIs" dxfId="368" priority="24" operator="equal">
      <formula>$AJ$8</formula>
    </cfRule>
  </conditionalFormatting>
  <conditionalFormatting sqref="L9:L28">
    <cfRule type="cellIs" dxfId="367" priority="25" operator="equal">
      <formula>$AF$16</formula>
    </cfRule>
    <cfRule type="cellIs" dxfId="366" priority="26" operator="equal">
      <formula>$AF$17</formula>
    </cfRule>
    <cfRule type="cellIs" dxfId="365" priority="27" operator="equal">
      <formula>$AF$18</formula>
    </cfRule>
    <cfRule type="cellIs" dxfId="364" priority="28" operator="equal">
      <formula>$AF$19</formula>
    </cfRule>
  </conditionalFormatting>
  <dataValidations count="4">
    <dataValidation type="list" allowBlank="1" showInputMessage="1" showErrorMessage="1" sqref="O9:O28" xr:uid="{4D33E2FD-DDCF-4D6F-A113-94EE198BE595}">
      <formula1>INDIRECT($N9)</formula1>
    </dataValidation>
    <dataValidation allowBlank="1" showInputMessage="1" showErrorMessage="1" prompt="Es la materialización del riesgo y las consecuencias de su aparición. Su escala es: 5 bajo impacto, 10 medio, 20 alto impacto._x000a_" sqref="JP8:JV8" xr:uid="{D8D7E42F-E506-4E72-8BFF-991851150081}"/>
    <dataValidation allowBlank="1" showInputMessage="1" showErrorMessage="1" prompt="La probabilidad se encuentra determinada por una escala de 1 a 3, siendo 1 la menor probabilidad de ocurrencia del riesgo y 3 la mayor probabilidad de  ocurrencia." sqref="JO8" xr:uid="{56569882-8B31-460E-8AD4-BF2576D987F0}"/>
    <dataValidation type="list" allowBlank="1" showInputMessage="1" showErrorMessage="1" sqref="JP9:JV16" xr:uid="{22C61F42-5732-4B6B-8428-130BEC1C1228}">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77EAB-071B-4C55-B88E-66CD2CF3E151}">
  <dimension ref="A1:AX35"/>
  <sheetViews>
    <sheetView workbookViewId="0">
      <selection activeCell="E5" sqref="E5"/>
    </sheetView>
  </sheetViews>
  <sheetFormatPr defaultColWidth="14.28515625" defaultRowHeight="12.7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3.710937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+'[4]2 CONTEXTO E IDENTIFICACIÓN'!C1</f>
        <v>MAPA DE RIESGOS</v>
      </c>
      <c r="C1" s="1" t="str">
        <f>+'[4]2 CONTEXTO E IDENTIFICACIÓN'!D1</f>
        <v>CÓDIGO:</v>
      </c>
      <c r="D1" s="2">
        <f>+'[4]2 CONTEXTO E IDENTIFICACIÓN'!E1</f>
        <v>0</v>
      </c>
      <c r="E1" s="3"/>
      <c r="F1" s="4" t="str">
        <f>+'[4]2 CONTEXTO E IDENTIFICACIÓN'!$G$4</f>
        <v>Elaboración o Actualización:</v>
      </c>
      <c r="G1" s="5" t="str">
        <f>+IF('[4]2 CONTEXTO E IDENTIFICACIÓN'!$H$4="","",'[4]2 CONTEXTO E IDENTIFICACIÓN'!$H$4)</f>
        <v>ELABORACIÓN</v>
      </c>
      <c r="H1" s="6"/>
      <c r="I1" s="6"/>
      <c r="U1" s="8"/>
      <c r="V1" s="8"/>
      <c r="AR1" s="9"/>
      <c r="AS1" s="9"/>
      <c r="AT1" s="9"/>
      <c r="AU1" s="9"/>
      <c r="AV1" s="9"/>
    </row>
    <row r="2" spans="1:50" s="7" customFormat="1">
      <c r="A2" s="164"/>
      <c r="B2" s="161"/>
      <c r="C2" s="1" t="str">
        <f>+'[4]2 CONTEXTO E IDENTIFICACIÓN'!D2</f>
        <v>VERSIÓN:</v>
      </c>
      <c r="D2" s="2">
        <f>+'[4]2 CONTEXTO E IDENTIFICACIÓN'!E2</f>
        <v>0</v>
      </c>
      <c r="E2" s="3"/>
      <c r="F2" s="10" t="str">
        <f>+'[4]2 CONTEXTO E IDENTIFICACIÓN'!$E$6</f>
        <v>Vigencia del:</v>
      </c>
      <c r="G2" s="11">
        <f>+IF('[4]2 CONTEXTO E IDENTIFICACIÓN'!$F$6="","",'[4]2 CONTEXTO E IDENTIFICACIÓN'!$F$6)</f>
        <v>46023</v>
      </c>
      <c r="H2" s="12" t="s">
        <v>0</v>
      </c>
      <c r="I2" s="13">
        <f>+IF('[4]2 CONTEXTO E IDENTIFICACIÓN'!$H$6="","",'[4]2 CONTEXTO E IDENTIFICACIÓN'!$H$6)</f>
        <v>46387</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+IF('[4]2 CONTEXTO E IDENTIFICACIÓN'!$C$4="","",'[4]2 CONTEXTO E IDENTIFICACIÓN'!$C$4)</f>
        <v/>
      </c>
      <c r="C4" s="165"/>
      <c r="D4" s="165"/>
      <c r="E4" s="19"/>
      <c r="F4" s="19"/>
      <c r="G4" s="19"/>
      <c r="H4" s="19"/>
      <c r="I4" s="19"/>
      <c r="J4" s="19"/>
      <c r="K4" s="20"/>
      <c r="S4" s="8"/>
      <c r="T4" s="8"/>
      <c r="AR4" s="9"/>
      <c r="AS4" s="9"/>
      <c r="AT4" s="9"/>
      <c r="AU4" s="9"/>
      <c r="AV4" s="9"/>
    </row>
    <row r="5" spans="1:50" s="7" customFormat="1" ht="30">
      <c r="A5" s="18" t="s">
        <v>2</v>
      </c>
      <c r="B5" s="165" t="str">
        <f>+IF('[4]2 CONTEXTO E IDENTIFICACIÓN'!$E$4="","",'[4]2 CONTEXTO E IDENTIFICACIÓN'!$E$4)</f>
        <v>SECRETARIA DE HACIENDA</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40.25">
      <c r="A9" s="45" t="str">
        <f>'[4]2 CONTEXTO E IDENTIFICACIÓN'!A10</f>
        <v>R1</v>
      </c>
      <c r="B9" s="46" t="str">
        <f>+'[4]2 CONTEXTO E IDENTIFICACIÓN'!F10</f>
        <v>Posibilidad de pérdida económica y reputacional Por la modificacion de los tiempos de respuestas de PQR´S, para lograr un beneficio personal o de terceros. Debido a la falta de interes en que se realicen los procesos dentro de los terminos establecidos y legales</v>
      </c>
      <c r="C9" s="47">
        <f>+'[4]3 PROBABIL E IMPACTO INHERENTE'!E9</f>
        <v>1</v>
      </c>
      <c r="D9" s="47">
        <f>+'[4]3 PROBABIL E IMPACTO INHERENTE'!M9</f>
        <v>0.8</v>
      </c>
      <c r="E9" s="48" t="str">
        <f>+'[4]4 MAPA CALOR INHERENTE'!C9</f>
        <v>Muy Alta</v>
      </c>
      <c r="F9" s="48" t="str">
        <f>+'[4]4 MAPA CALOR INHERENTE'!D9</f>
        <v>Mayor</v>
      </c>
      <c r="G9" s="46" t="str">
        <f>+'[4]4 MAPA CALOR INHERENTE'!E9</f>
        <v>Alto</v>
      </c>
      <c r="H9" s="49">
        <f>+'[4]6 MAPA CALOR RESIDUAL'!C9</f>
        <v>0.36</v>
      </c>
      <c r="I9" s="50">
        <f>+'[4]6 MAPA CALOR RESIDUAL'!D9</f>
        <v>0.8</v>
      </c>
      <c r="J9" s="48" t="str">
        <f>+'[4]6 MAPA CALOR RESIDUAL'!E9</f>
        <v>Baja</v>
      </c>
      <c r="K9" s="48" t="str">
        <f>+'[4]6 MAPA CALOR RESIDUAL'!F9</f>
        <v>Mayor</v>
      </c>
      <c r="L9" s="46" t="str">
        <f>+'[4]6 MAPA CALOR RESIDUAL'!G9</f>
        <v>Alto</v>
      </c>
      <c r="M9" s="46" t="str">
        <f t="shared" ref="M9:M28" si="0">+IF($N9="","",IF($N9=$AG$16,$AH$16,IF($N9=$AG$19,$AH$19)))</f>
        <v>Requiere Plan de Acción</v>
      </c>
      <c r="N9" s="46" t="str">
        <f t="shared" ref="N9:N28" si="1">+IF(L9="","",IF(OR(L9=$AF$16,L9=$AF$17,L9=$AF$18),$AG$16,IF(L9=$AF$19,$AG$19)))</f>
        <v>Reducir_mitigar_Transferir_Evitar</v>
      </c>
      <c r="O9" s="51" t="s">
        <v>59</v>
      </c>
      <c r="P9" s="46" t="str">
        <f t="shared" ref="P9:P28" si="2">+IF($M9="","",IF($M9=$AH$19,$AG$19,$O9))</f>
        <v>Redicir_Transferir</v>
      </c>
      <c r="Q9" s="51" t="s">
        <v>86</v>
      </c>
      <c r="R9" s="51" t="s">
        <v>87</v>
      </c>
      <c r="S9" s="109">
        <v>46023</v>
      </c>
      <c r="T9" s="64">
        <v>46387</v>
      </c>
      <c r="U9" s="64">
        <v>46142</v>
      </c>
      <c r="V9" s="51"/>
      <c r="W9" s="51"/>
      <c r="X9" s="51"/>
      <c r="Y9" s="51"/>
      <c r="Z9" s="51"/>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127.5">
      <c r="A10" s="45" t="str">
        <f>'[4]2 CONTEXTO E IDENTIFICACIÓN'!A11</f>
        <v>R2</v>
      </c>
      <c r="B10" s="46" t="str">
        <f>+'[4]2 CONTEXTO E IDENTIFICACIÓN'!F11</f>
        <v>Posibilidad de pérdida económica Por beneficiar a los contribuyentes en los procesos de fiscalización. Debido a que los responsables del proceso de fiscalización otorgaron beneficios a particulares, en contravía de lo establecido por la normatividad vigente.</v>
      </c>
      <c r="C10" s="47">
        <f>+'[4]3 PROBABIL E IMPACTO INHERENTE'!E10</f>
        <v>1</v>
      </c>
      <c r="D10" s="47">
        <f>+'[4]3 PROBABIL E IMPACTO INHERENTE'!M10</f>
        <v>1</v>
      </c>
      <c r="E10" s="48" t="str">
        <f>+'[4]4 MAPA CALOR INHERENTE'!C10</f>
        <v>Muy Alta</v>
      </c>
      <c r="F10" s="48" t="str">
        <f>+'[4]4 MAPA CALOR INHERENTE'!D10</f>
        <v>Catastrófico</v>
      </c>
      <c r="G10" s="46" t="str">
        <f>+'[4]4 MAPA CALOR INHERENTE'!E10</f>
        <v>Extremo</v>
      </c>
      <c r="H10" s="49">
        <f>+'[4]5 VALORACIÓN DEL CONTROL'!S15</f>
        <v>0.7</v>
      </c>
      <c r="I10" s="50">
        <f>+'[4]5 VALORACIÓN DEL CONTROL'!T15</f>
        <v>1</v>
      </c>
      <c r="J10" s="48" t="str">
        <f t="shared" ref="J10:J28" si="3">+IF(H10=0,"",IF(H10&lt;=$AD$13,$AE$13,IF(H10&lt;=$AD$12,$AE$12,IF(H10&lt;=$AD$11,$AE$11,IF(H10&lt;=$AD$10,$AE$10,IF(H10&lt;=$AD$9,$AE$9,""))))))</f>
        <v>Alta</v>
      </c>
      <c r="K10" s="48" t="str">
        <f t="shared" ref="K10:K28" si="4">+IF(I10=0,"",IF(I10&lt;=$AF$7,$AF$8,IF(I10&lt;=$AG$7,$AG$8,IF(I10&lt;=$AH$7,$AH$8,IF(I10&lt;=$AI$7,$AI$8,IF(I10&lt;=$AJ$7,$AJ$8,""))))))</f>
        <v>Catastrófico</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Extremo</v>
      </c>
      <c r="M10" s="46" t="str">
        <f t="shared" si="0"/>
        <v>Requiere Plan de Acción</v>
      </c>
      <c r="N10" s="46" t="str">
        <f t="shared" si="1"/>
        <v>Reducir_mitigar_Transferir_Evitar</v>
      </c>
      <c r="O10" s="51" t="s">
        <v>36</v>
      </c>
      <c r="P10" s="46" t="str">
        <f t="shared" si="2"/>
        <v>Reducir_Mitigar</v>
      </c>
      <c r="Q10" s="51" t="s">
        <v>88</v>
      </c>
      <c r="R10" s="51" t="s">
        <v>89</v>
      </c>
      <c r="S10" s="109">
        <v>46023</v>
      </c>
      <c r="T10" s="64">
        <v>46387</v>
      </c>
      <c r="U10" s="64">
        <v>46142</v>
      </c>
      <c r="V10" s="51"/>
      <c r="W10" s="51"/>
      <c r="X10" s="51"/>
      <c r="Y10" s="51"/>
      <c r="Z10" s="51"/>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140.25">
      <c r="A11" s="45" t="str">
        <f>'[4]2 CONTEXTO E IDENTIFICACIÓN'!A12</f>
        <v>R3</v>
      </c>
      <c r="B11" s="46" t="str">
        <f>+'[4]2 CONTEXTO E IDENTIFICACIÓN'!F12</f>
        <v>Posibilidad de pérdida económica Por detrimento por la prescripción de la acción de cobro coactivo beneficiando a los contribuyentes morosos.. Debido a la falta de interes en que se realicen los procesos dentro de los terminos establecidosy legales</v>
      </c>
      <c r="C11" s="47">
        <f>+'[4]3 PROBABIL E IMPACTO INHERENTE'!E11</f>
        <v>0.8</v>
      </c>
      <c r="D11" s="47">
        <f>+'[4]3 PROBABIL E IMPACTO INHERENTE'!M11</f>
        <v>1</v>
      </c>
      <c r="E11" s="48" t="str">
        <f>+'[4]4 MAPA CALOR INHERENTE'!C11</f>
        <v>Alta</v>
      </c>
      <c r="F11" s="48" t="str">
        <f>+'[4]4 MAPA CALOR INHERENTE'!D11</f>
        <v>Catastrófico</v>
      </c>
      <c r="G11" s="46" t="str">
        <f>+'[4]4 MAPA CALOR INHERENTE'!E11</f>
        <v>Extremo</v>
      </c>
      <c r="H11" s="49">
        <f>+'[4]5 VALORACIÓN DEL CONTROL'!S19</f>
        <v>0.48</v>
      </c>
      <c r="I11" s="50">
        <f>+'[4]5 VALORACIÓN DEL CONTROL'!T19</f>
        <v>1</v>
      </c>
      <c r="J11" s="48" t="str">
        <f t="shared" si="3"/>
        <v>Media</v>
      </c>
      <c r="K11" s="48" t="str">
        <f t="shared" si="4"/>
        <v>Catastrófico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Extremo</v>
      </c>
      <c r="M11" s="46" t="str">
        <f t="shared" si="0"/>
        <v>Requiere Plan de Acción</v>
      </c>
      <c r="N11" s="46" t="str">
        <f t="shared" si="1"/>
        <v>Reducir_mitigar_Transferir_Evitar</v>
      </c>
      <c r="O11" s="51" t="s">
        <v>36</v>
      </c>
      <c r="P11" s="46" t="str">
        <f t="shared" si="2"/>
        <v>Reducir_Mitigar</v>
      </c>
      <c r="Q11" s="51" t="s">
        <v>90</v>
      </c>
      <c r="R11" s="51" t="s">
        <v>91</v>
      </c>
      <c r="S11" s="109">
        <v>46023</v>
      </c>
      <c r="T11" s="64">
        <v>46387</v>
      </c>
      <c r="U11" s="64">
        <v>46142</v>
      </c>
      <c r="V11" s="51"/>
      <c r="W11" s="51"/>
      <c r="X11" s="51"/>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165.75">
      <c r="A12" s="45" t="str">
        <f>'[4]2 CONTEXTO E IDENTIFICACIÓN'!A13</f>
        <v>R4</v>
      </c>
      <c r="B12" s="46" t="str">
        <f>+'[4]2 CONTEXTO E IDENTIFICACIÓN'!F13</f>
        <v>Posibilidad de pérdida económica Por falta en la demora en el trámite de revisión y elaboración de la resolucion de devolución de impuestos con el fin de exigir una dadivas. Debido a Intereses personales, economicos o politicos del funcionario a favor de terceros o por desconocimiento de las normas relativas al proceso.</v>
      </c>
      <c r="C12" s="47">
        <f>+'[4]3 PROBABIL E IMPACTO INHERENTE'!E12</f>
        <v>0.6</v>
      </c>
      <c r="D12" s="47">
        <f>+'[4]3 PROBABIL E IMPACTO INHERENTE'!M12</f>
        <v>0.6</v>
      </c>
      <c r="E12" s="48" t="str">
        <f>+'[4]4 MAPA CALOR INHERENTE'!C12</f>
        <v>Media</v>
      </c>
      <c r="F12" s="48" t="str">
        <f>+'[4]4 MAPA CALOR INHERENTE'!D12</f>
        <v>Moderado</v>
      </c>
      <c r="G12" s="46" t="str">
        <f>+'[4]4 MAPA CALOR INHERENTE'!E12</f>
        <v>Moderado</v>
      </c>
      <c r="H12" s="49">
        <f>+'[4]5 VALORACIÓN DEL CONTROL'!S23</f>
        <v>0.42</v>
      </c>
      <c r="I12" s="50">
        <f>+'[4]5 VALORACIÓN DEL CONTROL'!T23</f>
        <v>0.6</v>
      </c>
      <c r="J12" s="48" t="str">
        <f t="shared" si="3"/>
        <v>Media</v>
      </c>
      <c r="K12" s="48" t="str">
        <f t="shared" si="4"/>
        <v>Moderado</v>
      </c>
      <c r="L12" s="46" t="str">
        <f t="shared" si="5"/>
        <v>Moderado</v>
      </c>
      <c r="M12" s="46" t="str">
        <f t="shared" si="0"/>
        <v>Requiere Plan de Acción</v>
      </c>
      <c r="N12" s="46" t="str">
        <f t="shared" si="1"/>
        <v>Reducir_mitigar_Transferir_Evitar</v>
      </c>
      <c r="O12" s="51" t="s">
        <v>36</v>
      </c>
      <c r="P12" s="46" t="str">
        <f t="shared" si="2"/>
        <v>Reducir_Mitigar</v>
      </c>
      <c r="Q12" s="51" t="s">
        <v>92</v>
      </c>
      <c r="R12" s="51" t="s">
        <v>89</v>
      </c>
      <c r="S12" s="109">
        <v>46023</v>
      </c>
      <c r="T12" s="64">
        <v>46387</v>
      </c>
      <c r="U12" s="64">
        <v>46142</v>
      </c>
      <c r="V12" s="51"/>
      <c r="W12" s="51"/>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92" thickBot="1">
      <c r="A13" s="45" t="str">
        <f>'[4]2 CONTEXTO E IDENTIFICACIÓN'!A14</f>
        <v>R5</v>
      </c>
      <c r="B13" s="46" t="str">
        <f>+'[4]2 CONTEXTO E IDENTIFICACIÓN'!F14</f>
        <v>Posibilidad de pérdida económica Por falta de la demora en el trámite de revisión y elaboración de la resolución de Pensión de los funcionarios con el fin de exigir dádivas u ofrendas. Debido a intereses personales economicos o politicos del funcionario; Intereses personales economicos o politicos a favor de terceros o desconocimiento de las normas relativas al proceso.</v>
      </c>
      <c r="C13" s="47">
        <f>+'[4]3 PROBABIL E IMPACTO INHERENTE'!E13</f>
        <v>0.6</v>
      </c>
      <c r="D13" s="47">
        <f>+'[4]3 PROBABIL E IMPACTO INHERENTE'!M13</f>
        <v>0.6</v>
      </c>
      <c r="E13" s="48" t="str">
        <f>+'[4]4 MAPA CALOR INHERENTE'!C13</f>
        <v>Media</v>
      </c>
      <c r="F13" s="48" t="str">
        <f>+'[4]4 MAPA CALOR INHERENTE'!D13</f>
        <v>Moderado</v>
      </c>
      <c r="G13" s="46" t="str">
        <f>+'[4]4 MAPA CALOR INHERENTE'!E13</f>
        <v>Moderado</v>
      </c>
      <c r="H13" s="49">
        <f>+'[4]5 VALORACIÓN DEL CONTROL'!S27</f>
        <v>0.6</v>
      </c>
      <c r="I13" s="50">
        <f>+'[4]5 VALORACIÓN DEL CONTROL'!T27</f>
        <v>0.44999999999999996</v>
      </c>
      <c r="J13" s="48" t="str">
        <f t="shared" si="3"/>
        <v>Media</v>
      </c>
      <c r="K13" s="48" t="str">
        <f t="shared" si="4"/>
        <v>Moderado</v>
      </c>
      <c r="L13" s="46" t="str">
        <f t="shared" si="5"/>
        <v>Moderado</v>
      </c>
      <c r="M13" s="46" t="str">
        <f t="shared" si="0"/>
        <v>Requiere Plan de Acción</v>
      </c>
      <c r="N13" s="46" t="str">
        <f t="shared" si="1"/>
        <v>Reducir_mitigar_Transferir_Evitar</v>
      </c>
      <c r="O13" s="51" t="s">
        <v>36</v>
      </c>
      <c r="P13" s="46" t="str">
        <f t="shared" si="2"/>
        <v>Reducir_Mitigar</v>
      </c>
      <c r="Q13" s="51" t="s">
        <v>92</v>
      </c>
      <c r="R13" s="51" t="s">
        <v>93</v>
      </c>
      <c r="S13" s="109">
        <v>46023</v>
      </c>
      <c r="T13" s="64">
        <v>46387</v>
      </c>
      <c r="U13" s="64">
        <v>46142</v>
      </c>
      <c r="V13" s="51"/>
      <c r="W13" s="51"/>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408">
      <c r="A14" s="45" t="str">
        <f>'[4]2 CONTEXTO E IDENTIFICACIÓN'!A15</f>
        <v>R6</v>
      </c>
      <c r="B14" s="46" t="str">
        <f>+'[4]2 CONTEXTO E IDENTIFICACIÓN'!F15</f>
        <v>Posibilidad  de efecto dañoso sobre el interes patrimonial Por Incumplimiento de la normatividad aplicable en lo relacionado a las disposiciones de Ley  SARLAFT - LA(Lavado de Activos) / FT (Financiación del Terrorismo), facilitando el reconocimiento de una posible operación de lavado de activos o financiación del terrorismo, en beneficio de terceros.  Debido a no que puede afectar del buen nombre de la entidad al ser expuesta a situaciones o procesos que impliquen una mala imagen, o por riesgo legal en donde existe la posibilidad de ser sancionados o estar obligados por la ley a indemnizar daños como consecuencia del incumplimiento de las normas establecidas y  exista la posibilidad de que ocurran pérdidas financieras en la compañías al ejecutar sus operaciones.</v>
      </c>
      <c r="C14" s="47">
        <f>+'[4]3 PROBABIL E IMPACTO INHERENTE'!E14</f>
        <v>0.4</v>
      </c>
      <c r="D14" s="47">
        <f>+'[4]3 PROBABIL E IMPACTO INHERENTE'!M14</f>
        <v>1</v>
      </c>
      <c r="E14" s="48" t="str">
        <f>+'[4]4 MAPA CALOR INHERENTE'!C14</f>
        <v>Baja</v>
      </c>
      <c r="F14" s="48" t="str">
        <f>+'[4]4 MAPA CALOR INHERENTE'!D14</f>
        <v>Catastrófico</v>
      </c>
      <c r="G14" s="46" t="str">
        <f>+'[4]4 MAPA CALOR INHERENTE'!E14</f>
        <v>Extremo</v>
      </c>
      <c r="H14" s="49">
        <f>+'[4]5 VALORACIÓN DEL CONTROL'!S31</f>
        <v>0.24</v>
      </c>
      <c r="I14" s="50">
        <f>+'[4]5 VALORACIÓN DEL CONTROL'!T31</f>
        <v>1</v>
      </c>
      <c r="J14" s="48" t="str">
        <f t="shared" si="3"/>
        <v>Baja</v>
      </c>
      <c r="K14" s="48" t="str">
        <f t="shared" si="4"/>
        <v>Catastrófico</v>
      </c>
      <c r="L14" s="46" t="str">
        <f t="shared" si="5"/>
        <v>Extremo</v>
      </c>
      <c r="M14" s="46" t="str">
        <f t="shared" si="0"/>
        <v>Requiere Plan de Acción</v>
      </c>
      <c r="N14" s="46" t="str">
        <f t="shared" si="1"/>
        <v>Reducir_mitigar_Transferir_Evitar</v>
      </c>
      <c r="O14" s="51" t="s">
        <v>36</v>
      </c>
      <c r="P14" s="46" t="str">
        <f t="shared" si="2"/>
        <v>Reducir_Mitigar</v>
      </c>
      <c r="Q14" s="51" t="s">
        <v>94</v>
      </c>
      <c r="R14" s="51" t="s">
        <v>87</v>
      </c>
      <c r="S14" s="109">
        <v>46023</v>
      </c>
      <c r="T14" s="64">
        <v>46387</v>
      </c>
      <c r="U14" s="64">
        <v>46142</v>
      </c>
      <c r="V14" s="51"/>
      <c r="W14" s="51"/>
      <c r="X14" s="51"/>
      <c r="Y14" s="51"/>
      <c r="Z14" s="51"/>
      <c r="AA14" s="54"/>
      <c r="AB14" s="54"/>
      <c r="AM14" s="37"/>
      <c r="AN14" s="37"/>
      <c r="AO14" s="44"/>
      <c r="AP14" s="60"/>
      <c r="AQ14" s="61"/>
      <c r="AR14" s="58"/>
      <c r="AS14" s="58"/>
      <c r="AT14" s="58"/>
      <c r="AU14" s="58"/>
      <c r="AV14" s="58"/>
      <c r="AW14" s="44"/>
      <c r="AX14" s="44"/>
    </row>
    <row r="15" spans="1:50" ht="38.25">
      <c r="A15" s="45" t="str">
        <f>'[4]2 CONTEXTO E IDENTIFICACIÓN'!A16</f>
        <v>R7</v>
      </c>
      <c r="B15" s="46" t="str">
        <f>+'[4]2 CONTEXTO E IDENTIFICACIÓN'!F16</f>
        <v xml:space="preserve">  </v>
      </c>
      <c r="C15" s="47" t="str">
        <f>+'[4]3 PROBABIL E IMPACTO INHERENTE'!E15</f>
        <v/>
      </c>
      <c r="D15" s="47" t="str">
        <f>+'[4]3 PROBABIL E IMPACTO INHERENTE'!M15</f>
        <v/>
      </c>
      <c r="E15" s="48" t="str">
        <f>+'[4]4 MAPA CALOR INHERENTE'!C15</f>
        <v/>
      </c>
      <c r="F15" s="48" t="str">
        <f>+'[4]4 MAPA CALOR INHERENTE'!D15</f>
        <v/>
      </c>
      <c r="G15" s="46" t="str">
        <f>+'[4]4 MAPA CALOR INHERENTE'!E15</f>
        <v/>
      </c>
      <c r="H15" s="49" t="str">
        <f>+'[4]5 VALORACIÓN DEL CONTROL'!S35</f>
        <v/>
      </c>
      <c r="I15" s="50" t="str">
        <f>+'[4]5 VALORACIÓN DEL CONTROL'!T35</f>
        <v/>
      </c>
      <c r="J15" s="48" t="str">
        <f t="shared" si="3"/>
        <v/>
      </c>
      <c r="K15" s="48" t="str">
        <f t="shared" si="4"/>
        <v/>
      </c>
      <c r="L15" s="46" t="str">
        <f t="shared" si="5"/>
        <v/>
      </c>
      <c r="M15" s="46" t="str">
        <f t="shared" si="0"/>
        <v/>
      </c>
      <c r="N15" s="46" t="str">
        <f t="shared" si="1"/>
        <v/>
      </c>
      <c r="O15" s="51"/>
      <c r="P15" s="46" t="str">
        <f t="shared" si="2"/>
        <v/>
      </c>
      <c r="Q15" s="51"/>
      <c r="R15" s="51"/>
      <c r="S15" s="109"/>
      <c r="T15" s="64"/>
      <c r="U15" s="51"/>
      <c r="V15" s="51"/>
      <c r="W15" s="51"/>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
      <c r="A16" s="45" t="str">
        <f>'[4]2 CONTEXTO E IDENTIFICACIÓN'!A17</f>
        <v>R8</v>
      </c>
      <c r="B16" s="46" t="str">
        <f>+'[4]2 CONTEXTO E IDENTIFICACIÓN'!F17</f>
        <v xml:space="preserve">  </v>
      </c>
      <c r="C16" s="47" t="str">
        <f>+'[4]3 PROBABIL E IMPACTO INHERENTE'!E16</f>
        <v/>
      </c>
      <c r="D16" s="47" t="str">
        <f>+'[4]3 PROBABIL E IMPACTO INHERENTE'!M16</f>
        <v/>
      </c>
      <c r="E16" s="48" t="str">
        <f>+'[4]4 MAPA CALOR INHERENTE'!C16</f>
        <v/>
      </c>
      <c r="F16" s="48" t="str">
        <f>+'[4]4 MAPA CALOR INHERENTE'!D16</f>
        <v/>
      </c>
      <c r="G16" s="46" t="str">
        <f>+'[4]4 MAPA CALOR INHERENTE'!E16</f>
        <v/>
      </c>
      <c r="H16" s="49" t="str">
        <f>+'[4]5 VALORACIÓN DEL CONTROL'!S39</f>
        <v/>
      </c>
      <c r="I16" s="50" t="str">
        <f>+'[4]5 VALORACIÓN DEL CONTROL'!T39</f>
        <v/>
      </c>
      <c r="J16" s="48" t="str">
        <f t="shared" si="3"/>
        <v/>
      </c>
      <c r="K16" s="48" t="str">
        <f t="shared" si="4"/>
        <v/>
      </c>
      <c r="L16" s="46" t="str">
        <f t="shared" si="5"/>
        <v/>
      </c>
      <c r="M16" s="46" t="str">
        <f t="shared" si="0"/>
        <v/>
      </c>
      <c r="N16" s="46" t="str">
        <f t="shared" si="1"/>
        <v/>
      </c>
      <c r="O16" s="51"/>
      <c r="P16" s="46" t="str">
        <f t="shared" si="2"/>
        <v/>
      </c>
      <c r="Q16" s="51"/>
      <c r="R16" s="51"/>
      <c r="S16" s="109"/>
      <c r="T16" s="64"/>
      <c r="U16" s="51"/>
      <c r="V16" s="51"/>
      <c r="W16" s="51"/>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'[4]2 CONTEXTO E IDENTIFICACIÓN'!A18</f>
        <v>R9</v>
      </c>
      <c r="B17" s="46" t="str">
        <f>+'[4]2 CONTEXTO E IDENTIFICACIÓN'!F18</f>
        <v xml:space="preserve">  </v>
      </c>
      <c r="C17" s="47" t="str">
        <f>+'[4]3 PROBABIL E IMPACTO INHERENTE'!E17</f>
        <v/>
      </c>
      <c r="D17" s="47" t="str">
        <f>+'[4]3 PROBABIL E IMPACTO INHERENTE'!M17</f>
        <v/>
      </c>
      <c r="E17" s="48" t="str">
        <f>+'[4]4 MAPA CALOR INHERENTE'!C17</f>
        <v/>
      </c>
      <c r="F17" s="48" t="str">
        <f>+'[4]4 MAPA CALOR INHERENTE'!D17</f>
        <v/>
      </c>
      <c r="G17" s="46" t="str">
        <f>+'[4]4 MAPA CALOR INHERENTE'!E17</f>
        <v/>
      </c>
      <c r="H17" s="49" t="str">
        <f>+'[4]5 VALORACIÓN DEL CONTROL'!S43</f>
        <v/>
      </c>
      <c r="I17" s="50" t="str">
        <f>+'[4]5 VALORACIÓN DEL CONTROL'!T43</f>
        <v/>
      </c>
      <c r="J17" s="48" t="str">
        <f t="shared" si="3"/>
        <v/>
      </c>
      <c r="K17" s="48" t="str">
        <f t="shared" si="4"/>
        <v/>
      </c>
      <c r="L17" s="46" t="str">
        <f t="shared" si="5"/>
        <v/>
      </c>
      <c r="M17" s="46" t="str">
        <f t="shared" si="0"/>
        <v/>
      </c>
      <c r="N17" s="46" t="str">
        <f t="shared" si="1"/>
        <v/>
      </c>
      <c r="O17" s="51"/>
      <c r="P17" s="46" t="str">
        <f t="shared" si="2"/>
        <v/>
      </c>
      <c r="Q17" s="51"/>
      <c r="R17" s="51"/>
      <c r="S17" s="109"/>
      <c r="T17" s="64"/>
      <c r="U17" s="51"/>
      <c r="V17" s="51"/>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'[4]2 CONTEXTO E IDENTIFICACIÓN'!A19</f>
        <v>R10</v>
      </c>
      <c r="B18" s="46" t="str">
        <f>+'[4]2 CONTEXTO E IDENTIFICACIÓN'!F19</f>
        <v xml:space="preserve">  </v>
      </c>
      <c r="C18" s="47" t="str">
        <f>+'[4]3 PROBABIL E IMPACTO INHERENTE'!E18</f>
        <v/>
      </c>
      <c r="D18" s="47" t="str">
        <f>+'[4]3 PROBABIL E IMPACTO INHERENTE'!M18</f>
        <v/>
      </c>
      <c r="E18" s="48" t="str">
        <f>+'[4]4 MAPA CALOR INHERENTE'!C18</f>
        <v/>
      </c>
      <c r="F18" s="48" t="str">
        <f>+'[4]4 MAPA CALOR INHERENTE'!D18</f>
        <v/>
      </c>
      <c r="G18" s="46" t="str">
        <f>+'[4]4 MAPA CALOR INHERENTE'!E18</f>
        <v/>
      </c>
      <c r="H18" s="49" t="str">
        <f>+'[4]5 VALORACIÓN DEL CONTROL'!S47</f>
        <v/>
      </c>
      <c r="I18" s="50" t="str">
        <f>+'[4]5 VALORACIÓN DEL CONTROL'!T47</f>
        <v/>
      </c>
      <c r="J18" s="48" t="str">
        <f t="shared" si="3"/>
        <v/>
      </c>
      <c r="K18" s="48" t="str">
        <f t="shared" si="4"/>
        <v/>
      </c>
      <c r="L18" s="46" t="str">
        <f t="shared" si="5"/>
        <v/>
      </c>
      <c r="M18" s="46" t="str">
        <f t="shared" si="0"/>
        <v/>
      </c>
      <c r="N18" s="46" t="str">
        <f t="shared" si="1"/>
        <v/>
      </c>
      <c r="O18" s="51"/>
      <c r="P18" s="46" t="str">
        <f t="shared" si="2"/>
        <v/>
      </c>
      <c r="Q18" s="51"/>
      <c r="R18" s="51"/>
      <c r="S18" s="109"/>
      <c r="T18" s="64"/>
      <c r="U18" s="51"/>
      <c r="V18" s="51"/>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hidden="1">
      <c r="A19" s="45" t="str">
        <f>'[4]2 CONTEXTO E IDENTIFICACIÓN'!A20</f>
        <v>R11</v>
      </c>
      <c r="B19" s="46" t="str">
        <f>+'[4]2 CONTEXTO E IDENTIFICACIÓN'!F20</f>
        <v xml:space="preserve">  </v>
      </c>
      <c r="C19" s="47" t="str">
        <f>+'[4]3 PROBABIL E IMPACTO INHERENTE'!E19</f>
        <v/>
      </c>
      <c r="D19" s="47" t="str">
        <f>+'[4]3 PROBABIL E IMPACTO INHERENTE'!M19</f>
        <v/>
      </c>
      <c r="E19" s="48" t="str">
        <f>+'[4]4 MAPA CALOR INHERENTE'!C19</f>
        <v/>
      </c>
      <c r="F19" s="48" t="str">
        <f>+'[4]4 MAPA CALOR INHERENTE'!D19</f>
        <v/>
      </c>
      <c r="G19" s="46" t="str">
        <f>+'[4]4 MAPA CALOR INHERENTE'!E19</f>
        <v/>
      </c>
      <c r="H19" s="49" t="str">
        <f>+'[4]5 VALORACIÓN DEL CONTROL'!S51</f>
        <v/>
      </c>
      <c r="I19" s="50" t="str">
        <f>+'[4]5 VALORACIÓN DEL CONTROL'!T51</f>
        <v/>
      </c>
      <c r="J19" s="48" t="str">
        <f t="shared" si="3"/>
        <v/>
      </c>
      <c r="K19" s="48" t="str">
        <f t="shared" si="4"/>
        <v/>
      </c>
      <c r="L19" s="46" t="str">
        <f t="shared" si="5"/>
        <v/>
      </c>
      <c r="M19" s="46" t="str">
        <f t="shared" si="0"/>
        <v/>
      </c>
      <c r="N19" s="46" t="str">
        <f t="shared" si="1"/>
        <v/>
      </c>
      <c r="O19" s="51"/>
      <c r="P19" s="46" t="str">
        <f t="shared" si="2"/>
        <v/>
      </c>
      <c r="Q19" s="51"/>
      <c r="R19" s="51"/>
      <c r="S19" s="109">
        <v>46033</v>
      </c>
      <c r="T19" s="64"/>
      <c r="U19" s="51"/>
      <c r="V19" s="51"/>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hidden="1">
      <c r="A20" s="45" t="str">
        <f>'[4]2 CONTEXTO E IDENTIFICACIÓN'!A21</f>
        <v>R12</v>
      </c>
      <c r="B20" s="46" t="str">
        <f>+'[4]2 CONTEXTO E IDENTIFICACIÓN'!F21</f>
        <v xml:space="preserve">  </v>
      </c>
      <c r="C20" s="47" t="str">
        <f>+'[4]3 PROBABIL E IMPACTO INHERENTE'!E20</f>
        <v/>
      </c>
      <c r="D20" s="47" t="str">
        <f>+'[4]3 PROBABIL E IMPACTO INHERENTE'!M20</f>
        <v/>
      </c>
      <c r="E20" s="48" t="str">
        <f>+'[4]4 MAPA CALOR INHERENTE'!C20</f>
        <v/>
      </c>
      <c r="F20" s="48" t="str">
        <f>+'[4]4 MAPA CALOR INHERENTE'!D20</f>
        <v/>
      </c>
      <c r="G20" s="46" t="str">
        <f>+'[4]4 MAPA CALOR INHERENTE'!E20</f>
        <v/>
      </c>
      <c r="H20" s="49" t="str">
        <f>+'[4]5 VALORACIÓN DEL CONTROL'!S55</f>
        <v/>
      </c>
      <c r="I20" s="50" t="str">
        <f>+'[4]5 VALORACIÓN DEL CONTROL'!T55</f>
        <v/>
      </c>
      <c r="J20" s="48" t="str">
        <f t="shared" si="3"/>
        <v/>
      </c>
      <c r="K20" s="48" t="str">
        <f t="shared" si="4"/>
        <v/>
      </c>
      <c r="L20" s="46" t="str">
        <f t="shared" si="5"/>
        <v/>
      </c>
      <c r="M20" s="46" t="str">
        <f t="shared" si="0"/>
        <v/>
      </c>
      <c r="N20" s="46" t="str">
        <f t="shared" si="1"/>
        <v/>
      </c>
      <c r="O20" s="51"/>
      <c r="P20" s="46" t="str">
        <f t="shared" si="2"/>
        <v/>
      </c>
      <c r="Q20" s="51"/>
      <c r="R20" s="51"/>
      <c r="S20" s="109">
        <v>46034</v>
      </c>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hidden="1">
      <c r="A21" s="45" t="str">
        <f>'[4]2 CONTEXTO E IDENTIFICACIÓN'!A22</f>
        <v>R13</v>
      </c>
      <c r="B21" s="46" t="str">
        <f>+'[4]2 CONTEXTO E IDENTIFICACIÓN'!F22</f>
        <v xml:space="preserve">  </v>
      </c>
      <c r="C21" s="47" t="str">
        <f>+'[4]3 PROBABIL E IMPACTO INHERENTE'!E21</f>
        <v/>
      </c>
      <c r="D21" s="47" t="str">
        <f>+'[4]3 PROBABIL E IMPACTO INHERENTE'!M21</f>
        <v/>
      </c>
      <c r="E21" s="48" t="str">
        <f>+'[4]4 MAPA CALOR INHERENTE'!C21</f>
        <v/>
      </c>
      <c r="F21" s="48" t="str">
        <f>+'[4]4 MAPA CALOR INHERENTE'!D21</f>
        <v/>
      </c>
      <c r="G21" s="46" t="str">
        <f>+'[4]4 MAPA CALOR INHERENTE'!E21</f>
        <v/>
      </c>
      <c r="H21" s="49" t="str">
        <f>+'[4]5 VALORACIÓN DEL CONTROL'!S59</f>
        <v/>
      </c>
      <c r="I21" s="50" t="str">
        <f>+'[4]5 VALORACIÓN DEL CONTROL'!T59</f>
        <v/>
      </c>
      <c r="J21" s="48" t="str">
        <f t="shared" si="3"/>
        <v/>
      </c>
      <c r="K21" s="48" t="str">
        <f t="shared" si="4"/>
        <v/>
      </c>
      <c r="L21" s="46" t="str">
        <f t="shared" si="5"/>
        <v/>
      </c>
      <c r="M21" s="46" t="str">
        <f t="shared" si="0"/>
        <v/>
      </c>
      <c r="N21" s="46" t="str">
        <f t="shared" si="1"/>
        <v/>
      </c>
      <c r="O21" s="51"/>
      <c r="P21" s="46" t="str">
        <f t="shared" si="2"/>
        <v/>
      </c>
      <c r="Q21" s="51"/>
      <c r="R21" s="51"/>
      <c r="S21" s="109">
        <v>46035</v>
      </c>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hidden="1">
      <c r="A22" s="45" t="str">
        <f>'[4]2 CONTEXTO E IDENTIFICACIÓN'!A23</f>
        <v>R14</v>
      </c>
      <c r="B22" s="46" t="str">
        <f>+'[4]2 CONTEXTO E IDENTIFICACIÓN'!F23</f>
        <v xml:space="preserve">  </v>
      </c>
      <c r="C22" s="47" t="str">
        <f>+'[4]3 PROBABIL E IMPACTO INHERENTE'!E22</f>
        <v/>
      </c>
      <c r="D22" s="47" t="str">
        <f>+'[4]3 PROBABIL E IMPACTO INHERENTE'!M22</f>
        <v/>
      </c>
      <c r="E22" s="48" t="str">
        <f>+'[4]4 MAPA CALOR INHERENTE'!C22</f>
        <v/>
      </c>
      <c r="F22" s="48" t="str">
        <f>+'[4]4 MAPA CALOR INHERENTE'!D22</f>
        <v/>
      </c>
      <c r="G22" s="46" t="str">
        <f>+'[4]4 MAPA CALOR INHERENTE'!E22</f>
        <v/>
      </c>
      <c r="H22" s="49" t="str">
        <f>+'[4]5 VALORACIÓN DEL CONTROL'!S63</f>
        <v/>
      </c>
      <c r="I22" s="50" t="str">
        <f>+'[4]5 VALORACIÓN DEL CONTROL'!T63</f>
        <v/>
      </c>
      <c r="J22" s="48" t="str">
        <f t="shared" si="3"/>
        <v/>
      </c>
      <c r="K22" s="48" t="str">
        <f t="shared" si="4"/>
        <v/>
      </c>
      <c r="L22" s="46" t="str">
        <f t="shared" si="5"/>
        <v/>
      </c>
      <c r="M22" s="46" t="str">
        <f t="shared" si="0"/>
        <v/>
      </c>
      <c r="N22" s="46" t="str">
        <f t="shared" si="1"/>
        <v/>
      </c>
      <c r="O22" s="51"/>
      <c r="P22" s="46" t="str">
        <f t="shared" si="2"/>
        <v/>
      </c>
      <c r="Q22" s="51"/>
      <c r="R22" s="51"/>
      <c r="S22" s="109">
        <v>46036</v>
      </c>
      <c r="T22" s="64"/>
      <c r="U22" s="51"/>
      <c r="V22" s="51"/>
      <c r="W22" s="51"/>
      <c r="X22" s="51"/>
      <c r="Y22" s="51"/>
      <c r="Z22" s="51"/>
      <c r="AA22" s="54"/>
      <c r="AB22" s="54"/>
      <c r="AC22" s="76"/>
      <c r="AD22" s="76"/>
      <c r="AO22" s="44"/>
      <c r="AP22" s="79"/>
      <c r="AQ22" s="79"/>
      <c r="AR22" s="79"/>
      <c r="AS22" s="79"/>
      <c r="AT22" s="79"/>
      <c r="AU22" s="79"/>
      <c r="AV22" s="58"/>
      <c r="AW22" s="44"/>
      <c r="AX22" s="44"/>
    </row>
    <row r="23" spans="1:50" hidden="1">
      <c r="A23" s="45" t="str">
        <f>'[4]2 CONTEXTO E IDENTIFICACIÓN'!A24</f>
        <v>R15</v>
      </c>
      <c r="B23" s="46" t="str">
        <f>+'[4]2 CONTEXTO E IDENTIFICACIÓN'!F24</f>
        <v xml:space="preserve">  </v>
      </c>
      <c r="C23" s="47" t="str">
        <f>+'[4]3 PROBABIL E IMPACTO INHERENTE'!E23</f>
        <v/>
      </c>
      <c r="D23" s="47" t="str">
        <f>+'[4]3 PROBABIL E IMPACTO INHERENTE'!M23</f>
        <v/>
      </c>
      <c r="E23" s="48" t="str">
        <f>+'[4]4 MAPA CALOR INHERENTE'!C23</f>
        <v/>
      </c>
      <c r="F23" s="48" t="str">
        <f>+'[4]4 MAPA CALOR INHERENTE'!D23</f>
        <v/>
      </c>
      <c r="G23" s="46" t="str">
        <f>+'[4]4 MAPA CALOR INHERENTE'!E23</f>
        <v/>
      </c>
      <c r="H23" s="49" t="str">
        <f>+'[4]5 VALORACIÓN DEL CONTROL'!S67</f>
        <v/>
      </c>
      <c r="I23" s="50" t="str">
        <f>+'[4]5 VALORACIÓN DEL CONTROL'!T67</f>
        <v/>
      </c>
      <c r="J23" s="48" t="str">
        <f t="shared" si="3"/>
        <v/>
      </c>
      <c r="K23" s="48" t="str">
        <f t="shared" si="4"/>
        <v/>
      </c>
      <c r="L23" s="46" t="str">
        <f t="shared" si="5"/>
        <v/>
      </c>
      <c r="M23" s="46" t="str">
        <f t="shared" si="0"/>
        <v/>
      </c>
      <c r="N23" s="46" t="str">
        <f t="shared" si="1"/>
        <v/>
      </c>
      <c r="O23" s="51"/>
      <c r="P23" s="46" t="str">
        <f t="shared" si="2"/>
        <v/>
      </c>
      <c r="Q23" s="51"/>
      <c r="R23" s="51"/>
      <c r="S23" s="109">
        <v>46037</v>
      </c>
      <c r="T23" s="64"/>
      <c r="U23" s="51"/>
      <c r="V23" s="51"/>
      <c r="W23" s="51"/>
      <c r="X23" s="51"/>
      <c r="Y23" s="51"/>
      <c r="Z23" s="51"/>
      <c r="AA23" s="54"/>
      <c r="AB23" s="54"/>
      <c r="AC23" s="76"/>
      <c r="AD23" s="76"/>
      <c r="AO23" s="44"/>
      <c r="AP23" s="71"/>
      <c r="AQ23" s="71"/>
      <c r="AR23" s="71"/>
      <c r="AS23" s="71"/>
      <c r="AT23" s="71"/>
      <c r="AU23" s="71"/>
      <c r="AV23" s="58"/>
      <c r="AW23" s="44"/>
      <c r="AX23" s="44"/>
    </row>
    <row r="24" spans="1:50" hidden="1">
      <c r="A24" s="45" t="str">
        <f>'[4]2 CONTEXTO E IDENTIFICACIÓN'!A25</f>
        <v>R16</v>
      </c>
      <c r="B24" s="46" t="str">
        <f>+'[4]2 CONTEXTO E IDENTIFICACIÓN'!F25</f>
        <v xml:space="preserve">  </v>
      </c>
      <c r="C24" s="47" t="str">
        <f>+'[4]3 PROBABIL E IMPACTO INHERENTE'!E24</f>
        <v/>
      </c>
      <c r="D24" s="47" t="str">
        <f>+'[4]3 PROBABIL E IMPACTO INHERENTE'!M24</f>
        <v/>
      </c>
      <c r="E24" s="48" t="str">
        <f>+'[4]4 MAPA CALOR INHERENTE'!C24</f>
        <v/>
      </c>
      <c r="F24" s="48" t="str">
        <f>+'[4]4 MAPA CALOR INHERENTE'!D24</f>
        <v/>
      </c>
      <c r="G24" s="46" t="str">
        <f>+'[4]4 MAPA CALOR INHERENTE'!E24</f>
        <v/>
      </c>
      <c r="H24" s="49" t="str">
        <f>+'[4]5 VALORACIÓN DEL CONTROL'!S71</f>
        <v/>
      </c>
      <c r="I24" s="50" t="str">
        <f>+'[4]5 VALORACIÓN DEL CONTROL'!T71</f>
        <v/>
      </c>
      <c r="J24" s="48" t="str">
        <f t="shared" si="3"/>
        <v/>
      </c>
      <c r="K24" s="48" t="str">
        <f t="shared" si="4"/>
        <v/>
      </c>
      <c r="L24" s="46" t="str">
        <f t="shared" si="5"/>
        <v/>
      </c>
      <c r="M24" s="46" t="str">
        <f t="shared" si="0"/>
        <v/>
      </c>
      <c r="N24" s="46" t="str">
        <f t="shared" si="1"/>
        <v/>
      </c>
      <c r="O24" s="51"/>
      <c r="P24" s="46" t="str">
        <f t="shared" si="2"/>
        <v/>
      </c>
      <c r="Q24" s="51"/>
      <c r="R24" s="51"/>
      <c r="S24" s="109">
        <v>46038</v>
      </c>
      <c r="T24" s="64"/>
      <c r="U24" s="51"/>
      <c r="V24" s="51"/>
      <c r="W24" s="51"/>
      <c r="X24" s="51"/>
      <c r="Y24" s="51"/>
      <c r="Z24" s="51"/>
      <c r="AA24" s="54"/>
      <c r="AB24" s="54"/>
      <c r="AO24" s="44"/>
      <c r="AP24" s="71"/>
      <c r="AQ24" s="71"/>
      <c r="AR24" s="71"/>
      <c r="AS24" s="71"/>
      <c r="AT24" s="71"/>
      <c r="AU24" s="71"/>
      <c r="AV24" s="58"/>
      <c r="AW24" s="44"/>
      <c r="AX24" s="44"/>
    </row>
    <row r="25" spans="1:50" hidden="1">
      <c r="A25" s="45" t="str">
        <f>'[4]2 CONTEXTO E IDENTIFICACIÓN'!A26</f>
        <v>R17</v>
      </c>
      <c r="B25" s="46" t="str">
        <f>+'[4]2 CONTEXTO E IDENTIFICACIÓN'!F26</f>
        <v xml:space="preserve">  </v>
      </c>
      <c r="C25" s="47" t="str">
        <f>+'[4]3 PROBABIL E IMPACTO INHERENTE'!E25</f>
        <v/>
      </c>
      <c r="D25" s="47" t="str">
        <f>+'[4]3 PROBABIL E IMPACTO INHERENTE'!M25</f>
        <v/>
      </c>
      <c r="E25" s="48" t="str">
        <f>+'[4]4 MAPA CALOR INHERENTE'!C25</f>
        <v/>
      </c>
      <c r="F25" s="48" t="str">
        <f>+'[4]4 MAPA CALOR INHERENTE'!D25</f>
        <v/>
      </c>
      <c r="G25" s="46" t="str">
        <f>+'[4]4 MAPA CALOR INHERENTE'!E25</f>
        <v/>
      </c>
      <c r="H25" s="49" t="str">
        <f>+'[4]5 VALORACIÓN DEL CONTROL'!S75</f>
        <v/>
      </c>
      <c r="I25" s="50" t="str">
        <f>+'[4]5 VALORACIÓN DEL CONTROL'!T75</f>
        <v/>
      </c>
      <c r="J25" s="48" t="str">
        <f t="shared" si="3"/>
        <v/>
      </c>
      <c r="K25" s="48" t="str">
        <f t="shared" si="4"/>
        <v/>
      </c>
      <c r="L25" s="46" t="str">
        <f t="shared" si="5"/>
        <v/>
      </c>
      <c r="M25" s="46" t="str">
        <f t="shared" si="0"/>
        <v/>
      </c>
      <c r="N25" s="46" t="str">
        <f t="shared" si="1"/>
        <v/>
      </c>
      <c r="O25" s="51"/>
      <c r="P25" s="46" t="str">
        <f t="shared" si="2"/>
        <v/>
      </c>
      <c r="Q25" s="51"/>
      <c r="R25" s="51"/>
      <c r="S25" s="109">
        <v>46039</v>
      </c>
      <c r="T25" s="64"/>
      <c r="U25" s="51"/>
      <c r="V25" s="51"/>
      <c r="W25" s="51"/>
      <c r="X25" s="51"/>
      <c r="Y25" s="51"/>
      <c r="Z25" s="51"/>
      <c r="AA25" s="54"/>
      <c r="AB25" s="54"/>
    </row>
    <row r="26" spans="1:50" hidden="1">
      <c r="A26" s="45" t="str">
        <f>'[4]2 CONTEXTO E IDENTIFICACIÓN'!A27</f>
        <v>R18</v>
      </c>
      <c r="B26" s="46" t="str">
        <f>+'[4]2 CONTEXTO E IDENTIFICACIÓN'!F27</f>
        <v xml:space="preserve">  </v>
      </c>
      <c r="C26" s="47" t="str">
        <f>+'[4]3 PROBABIL E IMPACTO INHERENTE'!E26</f>
        <v/>
      </c>
      <c r="D26" s="47" t="str">
        <f>+'[4]3 PROBABIL E IMPACTO INHERENTE'!M26</f>
        <v/>
      </c>
      <c r="E26" s="48" t="str">
        <f>+'[4]4 MAPA CALOR INHERENTE'!C26</f>
        <v/>
      </c>
      <c r="F26" s="48" t="str">
        <f>+'[4]4 MAPA CALOR INHERENTE'!D26</f>
        <v/>
      </c>
      <c r="G26" s="46" t="str">
        <f>+'[4]4 MAPA CALOR INHERENTE'!E26</f>
        <v/>
      </c>
      <c r="H26" s="49" t="str">
        <f>+'[4]5 VALORACIÓN DEL CONTROL'!S79</f>
        <v/>
      </c>
      <c r="I26" s="50" t="str">
        <f>+'[4]5 VALORACIÓN DEL CONTROL'!T79</f>
        <v/>
      </c>
      <c r="J26" s="48" t="str">
        <f t="shared" si="3"/>
        <v/>
      </c>
      <c r="K26" s="48" t="str">
        <f t="shared" si="4"/>
        <v/>
      </c>
      <c r="L26" s="46" t="str">
        <f t="shared" si="5"/>
        <v/>
      </c>
      <c r="M26" s="46" t="str">
        <f t="shared" si="0"/>
        <v/>
      </c>
      <c r="N26" s="46" t="str">
        <f t="shared" si="1"/>
        <v/>
      </c>
      <c r="O26" s="51"/>
      <c r="P26" s="46" t="str">
        <f t="shared" si="2"/>
        <v/>
      </c>
      <c r="Q26" s="51"/>
      <c r="R26" s="51"/>
      <c r="S26" s="109">
        <v>46040</v>
      </c>
      <c r="T26" s="64"/>
      <c r="U26" s="51"/>
      <c r="V26" s="51"/>
      <c r="W26" s="51"/>
      <c r="X26" s="51"/>
      <c r="Y26" s="51"/>
      <c r="Z26" s="51"/>
      <c r="AA26" s="54"/>
      <c r="AB26" s="54"/>
    </row>
    <row r="27" spans="1:50" hidden="1">
      <c r="A27" s="45" t="str">
        <f>'[4]2 CONTEXTO E IDENTIFICACIÓN'!A28</f>
        <v>R19</v>
      </c>
      <c r="B27" s="46" t="str">
        <f>+'[4]2 CONTEXTO E IDENTIFICACIÓN'!F28</f>
        <v xml:space="preserve">  </v>
      </c>
      <c r="C27" s="47" t="str">
        <f>+'[4]3 PROBABIL E IMPACTO INHERENTE'!E27</f>
        <v/>
      </c>
      <c r="D27" s="47" t="str">
        <f>+'[4]3 PROBABIL E IMPACTO INHERENTE'!M27</f>
        <v/>
      </c>
      <c r="E27" s="48" t="str">
        <f>+'[4]4 MAPA CALOR INHERENTE'!C27</f>
        <v/>
      </c>
      <c r="F27" s="48" t="str">
        <f>+'[4]4 MAPA CALOR INHERENTE'!D27</f>
        <v/>
      </c>
      <c r="G27" s="46" t="str">
        <f>+'[4]4 MAPA CALOR INHERENTE'!E27</f>
        <v/>
      </c>
      <c r="H27" s="49" t="str">
        <f>+'[4]5 VALORACIÓN DEL CONTROL'!S83</f>
        <v/>
      </c>
      <c r="I27" s="50" t="str">
        <f>+'[4]5 VALORACIÓN DEL CONTROL'!T83</f>
        <v/>
      </c>
      <c r="J27" s="48" t="str">
        <f t="shared" si="3"/>
        <v/>
      </c>
      <c r="K27" s="48" t="str">
        <f t="shared" si="4"/>
        <v/>
      </c>
      <c r="L27" s="46" t="str">
        <f t="shared" si="5"/>
        <v/>
      </c>
      <c r="M27" s="46" t="str">
        <f t="shared" si="0"/>
        <v/>
      </c>
      <c r="N27" s="46" t="str">
        <f t="shared" si="1"/>
        <v/>
      </c>
      <c r="O27" s="51"/>
      <c r="P27" s="46" t="str">
        <f t="shared" si="2"/>
        <v/>
      </c>
      <c r="Q27" s="51"/>
      <c r="R27" s="51"/>
      <c r="S27" s="109">
        <v>46041</v>
      </c>
      <c r="T27" s="64"/>
      <c r="U27" s="51"/>
      <c r="V27" s="51"/>
      <c r="W27" s="51"/>
      <c r="X27" s="51"/>
      <c r="Y27" s="51"/>
      <c r="Z27" s="51"/>
      <c r="AA27" s="54"/>
      <c r="AB27" s="54"/>
    </row>
    <row r="28" spans="1:50" hidden="1">
      <c r="A28" s="45" t="str">
        <f>'[4]2 CONTEXTO E IDENTIFICACIÓN'!A29</f>
        <v>R20</v>
      </c>
      <c r="B28" s="46" t="str">
        <f>+'[4]2 CONTEXTO E IDENTIFICACIÓN'!F29</f>
        <v xml:space="preserve">  </v>
      </c>
      <c r="C28" s="47" t="str">
        <f>+'[4]3 PROBABIL E IMPACTO INHERENTE'!E28</f>
        <v/>
      </c>
      <c r="D28" s="47" t="str">
        <f>+'[4]3 PROBABIL E IMPACTO INHERENTE'!M28</f>
        <v/>
      </c>
      <c r="E28" s="48" t="str">
        <f>+'[4]4 MAPA CALOR INHERENTE'!C28</f>
        <v/>
      </c>
      <c r="F28" s="48" t="str">
        <f>+'[4]4 MAPA CALOR INHERENTE'!D28</f>
        <v/>
      </c>
      <c r="G28" s="46" t="str">
        <f>+'[4]4 MAPA CALOR INHERENTE'!E28</f>
        <v/>
      </c>
      <c r="H28" s="49" t="str">
        <f>+'[4]5 VALORACIÓN DEL CONTROL'!S87</f>
        <v/>
      </c>
      <c r="I28" s="50" t="str">
        <f>+'[4]5 VALORACIÓN DEL CONTROL'!T87</f>
        <v/>
      </c>
      <c r="J28" s="48" t="str">
        <f t="shared" si="3"/>
        <v/>
      </c>
      <c r="K28" s="48" t="str">
        <f t="shared" si="4"/>
        <v/>
      </c>
      <c r="L28" s="46" t="str">
        <f t="shared" si="5"/>
        <v/>
      </c>
      <c r="M28" s="46" t="str">
        <f t="shared" si="0"/>
        <v/>
      </c>
      <c r="N28" s="46" t="str">
        <f t="shared" si="1"/>
        <v/>
      </c>
      <c r="O28" s="51"/>
      <c r="P28" s="46" t="str">
        <f t="shared" si="2"/>
        <v/>
      </c>
      <c r="Q28" s="51"/>
      <c r="R28" s="51"/>
      <c r="S28" s="109">
        <v>46042</v>
      </c>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363" priority="6" operator="equal">
      <formula>$AE$13</formula>
    </cfRule>
    <cfRule type="cellIs" dxfId="362" priority="7" operator="equal">
      <formula>$AE$12</formula>
    </cfRule>
    <cfRule type="cellIs" dxfId="361" priority="8" operator="equal">
      <formula>$AE$11</formula>
    </cfRule>
    <cfRule type="cellIs" dxfId="360" priority="9" operator="equal">
      <formula>$AE$10</formula>
    </cfRule>
    <cfRule type="cellIs" dxfId="359" priority="10" operator="equal">
      <formula>$AE$9</formula>
    </cfRule>
  </conditionalFormatting>
  <conditionalFormatting sqref="F9:F28">
    <cfRule type="cellIs" dxfId="358" priority="1" operator="equal">
      <formula>$AF$8</formula>
    </cfRule>
    <cfRule type="cellIs" dxfId="357" priority="2" operator="equal">
      <formula>$AG$8</formula>
    </cfRule>
    <cfRule type="cellIs" dxfId="356" priority="3" operator="equal">
      <formula>$AH$8</formula>
    </cfRule>
    <cfRule type="cellIs" dxfId="355" priority="4" operator="equal">
      <formula>$AI$8</formula>
    </cfRule>
    <cfRule type="cellIs" dxfId="354" priority="5" operator="equal">
      <formula>$AJ$8</formula>
    </cfRule>
  </conditionalFormatting>
  <conditionalFormatting sqref="G9:G28">
    <cfRule type="cellIs" dxfId="353" priority="11" operator="equal">
      <formula>$AF$16</formula>
    </cfRule>
    <cfRule type="cellIs" dxfId="352" priority="12" operator="equal">
      <formula>$AF$17</formula>
    </cfRule>
    <cfRule type="cellIs" dxfId="351" priority="13" operator="equal">
      <formula>$AF$18</formula>
    </cfRule>
    <cfRule type="cellIs" dxfId="350" priority="14" operator="equal">
      <formula>$AF$19</formula>
    </cfRule>
  </conditionalFormatting>
  <conditionalFormatting sqref="I9:J28">
    <cfRule type="cellIs" dxfId="349" priority="15" operator="equal">
      <formula>$AE$13</formula>
    </cfRule>
    <cfRule type="cellIs" dxfId="348" priority="16" operator="equal">
      <formula>$AE$12</formula>
    </cfRule>
    <cfRule type="cellIs" dxfId="347" priority="17" operator="equal">
      <formula>$AE$11</formula>
    </cfRule>
    <cfRule type="cellIs" dxfId="346" priority="18" operator="equal">
      <formula>$AE$10</formula>
    </cfRule>
    <cfRule type="cellIs" dxfId="345" priority="19" operator="equal">
      <formula>$AE$9</formula>
    </cfRule>
  </conditionalFormatting>
  <conditionalFormatting sqref="K9:K28">
    <cfRule type="cellIs" dxfId="344" priority="20" operator="equal">
      <formula>$AF$8</formula>
    </cfRule>
    <cfRule type="cellIs" dxfId="343" priority="21" operator="equal">
      <formula>$AG$8</formula>
    </cfRule>
    <cfRule type="cellIs" dxfId="342" priority="22" operator="equal">
      <formula>$AH$8</formula>
    </cfRule>
    <cfRule type="cellIs" dxfId="341" priority="23" operator="equal">
      <formula>$AI$8</formula>
    </cfRule>
    <cfRule type="cellIs" dxfId="340" priority="24" operator="equal">
      <formula>$AJ$8</formula>
    </cfRule>
  </conditionalFormatting>
  <conditionalFormatting sqref="L9:L28">
    <cfRule type="cellIs" dxfId="339" priority="25" operator="equal">
      <formula>$AF$16</formula>
    </cfRule>
    <cfRule type="cellIs" dxfId="338" priority="26" operator="equal">
      <formula>$AF$17</formula>
    </cfRule>
    <cfRule type="cellIs" dxfId="337" priority="27" operator="equal">
      <formula>$AF$18</formula>
    </cfRule>
    <cfRule type="cellIs" dxfId="336" priority="28" operator="equal">
      <formula>$AF$19</formula>
    </cfRule>
  </conditionalFormatting>
  <dataValidations count="4">
    <dataValidation type="list" allowBlank="1" showInputMessage="1" showErrorMessage="1" sqref="O9:O28" xr:uid="{B714EB02-8461-4E29-AEFE-DA5BC2B5379E}">
      <formula1>INDIRECT($N9)</formula1>
    </dataValidation>
    <dataValidation allowBlank="1" showInputMessage="1" showErrorMessage="1" prompt="Es la materialización del riesgo y las consecuencias de su aparición. Su escala es: 5 bajo impacto, 10 medio, 20 alto impacto._x000a_" sqref="JP8:JV8" xr:uid="{9AC77A0C-A954-4CAD-A561-C5F6C164D2D3}"/>
    <dataValidation allowBlank="1" showInputMessage="1" showErrorMessage="1" prompt="La probabilidad se encuentra determinada por una escala de 1 a 3, siendo 1 la menor probabilidad de ocurrencia del riesgo y 3 la mayor probabilidad de  ocurrencia." sqref="JO8" xr:uid="{18FE5266-07C4-4CB5-81F2-5B115D10EDFA}"/>
    <dataValidation type="list" allowBlank="1" showInputMessage="1" showErrorMessage="1" sqref="JP9:JV16" xr:uid="{5D275543-7550-4D8A-B333-5220F206673D}">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D5362-9976-4F68-AAAC-0956D53E7AB4}">
  <dimension ref="A1:AX35"/>
  <sheetViews>
    <sheetView workbookViewId="0">
      <selection activeCell="M9" sqref="M9"/>
    </sheetView>
  </sheetViews>
  <sheetFormatPr defaultColWidth="14.28515625" defaultRowHeight="12.75"/>
  <cols>
    <col min="1" max="1" width="20" style="33" customWidth="1"/>
    <col min="2" max="2" width="164.28515625" style="38" bestFit="1" customWidth="1"/>
    <col min="3" max="4" width="14.140625" style="38" hidden="1" customWidth="1"/>
    <col min="5" max="5" width="16.42578125" style="80" hidden="1" customWidth="1"/>
    <col min="6" max="6" width="16.85546875" style="80" hidden="1" customWidth="1"/>
    <col min="7" max="7" width="12.5703125" style="38" hidden="1" customWidth="1"/>
    <col min="8" max="8" width="15.42578125" style="38" hidden="1" customWidth="1"/>
    <col min="9" max="9" width="13" style="38" hidden="1" customWidth="1"/>
    <col min="10" max="10" width="16.42578125" style="80" hidden="1" customWidth="1"/>
    <col min="11" max="11" width="10.140625" style="80" hidden="1" customWidth="1"/>
    <col min="12" max="12" width="12.7109375" style="38" hidden="1" customWidth="1"/>
    <col min="13" max="13" width="16.85546875" style="38" customWidth="1"/>
    <col min="14" max="14" width="15.5703125" style="38" customWidth="1"/>
    <col min="15" max="16" width="16.5703125" style="38" customWidth="1"/>
    <col min="17" max="17" width="71.28515625" style="38" customWidth="1"/>
    <col min="18" max="18" width="20.85546875" style="38" customWidth="1"/>
    <col min="19" max="19" width="10.28515625" style="82" customWidth="1"/>
    <col min="20" max="20" width="15.85546875" style="82" customWidth="1"/>
    <col min="21" max="21" width="27" style="38" customWidth="1"/>
    <col min="22" max="23" width="20.42578125" style="38" customWidth="1"/>
    <col min="24" max="24" width="62.7109375" style="38" bestFit="1" customWidth="1"/>
    <col min="25" max="25" width="30.7109375" style="38" customWidth="1"/>
    <col min="26" max="26" width="18" style="38" customWidth="1"/>
    <col min="27" max="28" width="15.42578125" style="38" customWidth="1"/>
    <col min="29" max="29" width="4.85546875" style="33" customWidth="1"/>
    <col min="30" max="30" width="8.140625" style="33"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+'[5]2 CONTEXTO E IDENTIFICACIÓN'!C1</f>
        <v>MAPA DE RIESGOS</v>
      </c>
      <c r="C1" s="1" t="str">
        <f>+'[5]2 CONTEXTO E IDENTIFICACIÓN'!D1</f>
        <v>CÓDIGO:</v>
      </c>
      <c r="D1" s="2">
        <f>+'[5]2 CONTEXTO E IDENTIFICACIÓN'!E1</f>
        <v>0</v>
      </c>
      <c r="E1" s="3"/>
      <c r="F1" s="4" t="str">
        <f>+'[5]2 CONTEXTO E IDENTIFICACIÓN'!$G$4</f>
        <v>Elaboración o Actualización:</v>
      </c>
      <c r="G1" s="5" t="str">
        <f>+IF('[5]2 CONTEXTO E IDENTIFICACIÓN'!$H$4="","",'[5]2 CONTEXTO E IDENTIFICACIÓN'!$H$4)</f>
        <v/>
      </c>
      <c r="H1" s="6"/>
      <c r="I1" s="6"/>
      <c r="U1" s="8"/>
      <c r="V1" s="8"/>
      <c r="AR1" s="9"/>
      <c r="AS1" s="9"/>
      <c r="AT1" s="9"/>
      <c r="AU1" s="9"/>
      <c r="AV1" s="9"/>
    </row>
    <row r="2" spans="1:50" s="7" customFormat="1">
      <c r="A2" s="164"/>
      <c r="B2" s="161"/>
      <c r="C2" s="1" t="str">
        <f>+'[5]2 CONTEXTO E IDENTIFICACIÓN'!D2</f>
        <v>VERSIÓN:</v>
      </c>
      <c r="D2" s="2">
        <f>+'[5]2 CONTEXTO E IDENTIFICACIÓN'!E2</f>
        <v>0</v>
      </c>
      <c r="E2" s="3"/>
      <c r="F2" s="10" t="str">
        <f>+'[5]2 CONTEXTO E IDENTIFICACIÓN'!$E$5</f>
        <v>Vigencia del:</v>
      </c>
      <c r="G2" s="11" t="str">
        <f>+IF('[5]2 CONTEXTO E IDENTIFICACIÓN'!$F$5="","",'[5]2 CONTEXTO E IDENTIFICACIÓN'!$F$5)</f>
        <v/>
      </c>
      <c r="H2" s="12" t="s">
        <v>0</v>
      </c>
      <c r="I2" s="13" t="str">
        <f>+IF('[5]2 CONTEXTO E IDENTIFICACIÓN'!$H$5="","",'[5]2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+IF('[5]2 CONTEXTO E IDENTIFICACIÓN'!$C$4="","",'[5]2 CONTEXTO E IDENTIFICACIÓN'!$C$4)</f>
        <v/>
      </c>
      <c r="C4" s="165"/>
      <c r="D4" s="165"/>
      <c r="E4" s="19"/>
      <c r="F4" s="19"/>
      <c r="G4" s="19"/>
      <c r="H4" s="19"/>
      <c r="I4" s="19"/>
      <c r="J4" s="19"/>
      <c r="K4" s="20"/>
      <c r="S4" s="8"/>
      <c r="T4" s="8"/>
      <c r="AR4" s="9"/>
      <c r="AS4" s="9"/>
      <c r="AT4" s="9"/>
      <c r="AU4" s="9"/>
      <c r="AV4" s="9"/>
    </row>
    <row r="5" spans="1:50" s="7" customFormat="1" ht="30">
      <c r="A5" s="18" t="s">
        <v>2</v>
      </c>
      <c r="B5" s="165" t="str">
        <f>+IF('[5]2 CONTEXTO E IDENTIFICACIÓN'!$E$4="","",'[5]2 CONTEXTO E IDENTIFICACIÓN'!$E$4)</f>
        <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15">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63.75">
      <c r="A9" s="116" t="str">
        <f>'[5]2 CONTEXTO E IDENTIFICACIÓN'!A9</f>
        <v>R1</v>
      </c>
      <c r="B9" s="46" t="str">
        <f>+'[5]2 CONTEXTO E IDENTIFICACIÓN'!F9</f>
        <v>Posibilidad de pérdida reputacional Por  desatención o descuido en el seguimiento a las peticiones, consultas y conceptos Debido al Incumplimiento en los términos de atención para beneficio propio o particular.</v>
      </c>
      <c r="C9" s="47">
        <f>+'[5]3 PROBABIL E IMPACTO INHERENTE'!E9</f>
        <v>0.4</v>
      </c>
      <c r="D9" s="47">
        <f>+'[5]3 PROBABIL E IMPACTO INHERENTE'!M9</f>
        <v>0.2</v>
      </c>
      <c r="E9" s="48" t="str">
        <f>+'[5]4 MAPA CALOR INHERENTE'!C9</f>
        <v>Baja</v>
      </c>
      <c r="F9" s="48" t="str">
        <f>+'[5]4 MAPA CALOR INHERENTE'!D9</f>
        <v>Leve</v>
      </c>
      <c r="G9" s="46" t="str">
        <f>+'[5]4 MAPA CALOR INHERENTE'!E9</f>
        <v>Bajo</v>
      </c>
      <c r="H9" s="49">
        <f>+'[5]6 MAPA CALOR RESIDUAL'!C9</f>
        <v>0.24</v>
      </c>
      <c r="I9" s="50">
        <f>+'[5]6 MAPA CALOR RESIDUAL'!D9</f>
        <v>0.2</v>
      </c>
      <c r="J9" s="48" t="str">
        <f>+'[5]6 MAPA CALOR RESIDUAL'!E9</f>
        <v>Baja</v>
      </c>
      <c r="K9" s="48" t="str">
        <f>+'[5]6 MAPA CALOR RESIDUAL'!F9</f>
        <v>Leve</v>
      </c>
      <c r="L9" s="46" t="str">
        <f>+'[5]6 MAPA CALOR RESIDUAL'!G9</f>
        <v>Bajo</v>
      </c>
      <c r="M9" s="46" t="str">
        <f t="shared" ref="M9:M28" si="0">+IF($N9="","",IF($N9=$AG$16,$AH$16,IF($N9=$AG$19,$AH$19)))</f>
        <v>No requiere Plan de Acción</v>
      </c>
      <c r="N9" s="46" t="str">
        <f t="shared" ref="N9:N28" si="1">+IF(L9="","",IF(OR(L9=$AF$16,L9=$AF$17,L9=$AF$18),$AG$16,IF(L9=$AF$19,$AG$19)))</f>
        <v>Aceptar</v>
      </c>
      <c r="O9" s="51" t="s">
        <v>36</v>
      </c>
      <c r="P9" s="46" t="str">
        <f t="shared" ref="P9:P28" si="2">+IF($M9="","",IF($M9=$AH$19,$AG$19,$O9))</f>
        <v>Aceptar</v>
      </c>
      <c r="Q9" s="51" t="s">
        <v>95</v>
      </c>
      <c r="R9" s="51" t="s">
        <v>96</v>
      </c>
      <c r="S9" s="64">
        <v>46023</v>
      </c>
      <c r="T9" s="64">
        <v>46387</v>
      </c>
      <c r="U9" s="64" t="s">
        <v>97</v>
      </c>
      <c r="V9" s="64"/>
      <c r="W9" s="64"/>
      <c r="X9" s="51" t="s">
        <v>98</v>
      </c>
      <c r="Y9" s="51"/>
      <c r="Z9" s="51" t="s">
        <v>70</v>
      </c>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51">
      <c r="A10" s="116" t="str">
        <f>'[5]2 CONTEXTO E IDENTIFICACIÓN'!A10</f>
        <v>R2</v>
      </c>
      <c r="B10" s="46" t="str">
        <f>+'[5]2 CONTEXTO E IDENTIFICACIÓN'!F10</f>
        <v>Posibilidad  de efecto dañoso sobre el interes patrimonial Por falta de claridad en las especificaciones técnicas de los estudios previos, establecimiento de condiciones o requisitos para favorecer a determinados proponentes y falta de claridad, ambigüedad o inconsistencia en la documentación de soporte de la necesidad. Debido a la Manipulación de estudios previos, pliegos de condiciones o documentos precontractuales, respuestas a observaciones, evaluación de propuestas por terceros interesados en el futuro proceso de contratación.</v>
      </c>
      <c r="C10" s="47">
        <f>+'[5]3 PROBABIL E IMPACTO INHERENTE'!E10</f>
        <v>0.4</v>
      </c>
      <c r="D10" s="47">
        <f>+'[5]3 PROBABIL E IMPACTO INHERENTE'!M10</f>
        <v>0.8</v>
      </c>
      <c r="E10" s="48" t="str">
        <f>+'[5]4 MAPA CALOR INHERENTE'!C10</f>
        <v>Baja</v>
      </c>
      <c r="F10" s="48" t="str">
        <f>+'[5]4 MAPA CALOR INHERENTE'!D10</f>
        <v>Mayor</v>
      </c>
      <c r="G10" s="46" t="str">
        <f>+'[5]4 MAPA CALOR INHERENTE'!E10</f>
        <v>Alto</v>
      </c>
      <c r="H10" s="49">
        <f>+'[5]5 VALORACIÓN DEL CONTROL'!S15</f>
        <v>0.24</v>
      </c>
      <c r="I10" s="50">
        <f>+'[5]5 VALORACIÓN DEL CONTROL'!T15</f>
        <v>0.8</v>
      </c>
      <c r="J10" s="48" t="str">
        <f t="shared" ref="J10:J28" si="3">+IF(H10=0,"",IF(H10&lt;=$AD$13,$AE$13,IF(H10&lt;=$AD$12,$AE$12,IF(H10&lt;=$AD$11,$AE$11,IF(H10&lt;=$AD$10,$AE$10,IF(H10&lt;=$AD$9,$AE$9,""))))))</f>
        <v>Baja</v>
      </c>
      <c r="K10" s="48" t="str">
        <f t="shared" ref="K10:K28" si="4">+IF(I10=0,"",IF(I10&lt;=$AF$7,$AF$8,IF(I10&lt;=$AG$7,$AG$8,IF(I10&lt;=$AH$7,$AH$8,IF(I10&lt;=$AI$7,$AI$8,IF(I10&lt;=$AJ$7,$AJ$8,""))))))</f>
        <v>Mayor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Alto</v>
      </c>
      <c r="M10" s="46" t="str">
        <f t="shared" si="0"/>
        <v>Requiere Plan de Acción</v>
      </c>
      <c r="N10" s="46" t="str">
        <f t="shared" si="1"/>
        <v>Reducir_mitigar_Transferir_Evitar</v>
      </c>
      <c r="O10" s="51" t="s">
        <v>36</v>
      </c>
      <c r="P10" s="46" t="str">
        <f t="shared" si="2"/>
        <v>Reducir_Mitigar</v>
      </c>
      <c r="Q10" s="51" t="s">
        <v>99</v>
      </c>
      <c r="R10" s="51" t="s">
        <v>96</v>
      </c>
      <c r="S10" s="64">
        <v>46023</v>
      </c>
      <c r="T10" s="64">
        <v>46387</v>
      </c>
      <c r="U10" s="64" t="s">
        <v>100</v>
      </c>
      <c r="V10" s="64"/>
      <c r="W10" s="64"/>
      <c r="X10" s="51" t="s">
        <v>101</v>
      </c>
      <c r="Y10" s="51"/>
      <c r="Z10" s="51" t="s">
        <v>70</v>
      </c>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63.75">
      <c r="A11" s="116" t="str">
        <f>'[5]2 CONTEXTO E IDENTIFICACIÓN'!A11</f>
        <v>R3</v>
      </c>
      <c r="B11" s="46" t="str">
        <f>+'[5]2 CONTEXTO E IDENTIFICACIÓN'!F11</f>
        <v>Posibilidad  de efecto dañoso sobre el recurso público Por falta de cumplimiento del contratista de las obligaciones contractuales y que el supervisor del contrato certifique el objeto contratado a satisfacción A causa de certificación de cumplimiento para los contratos y/o convenios en los que se ejerza la supervisión, sin la debida ejecución o con deficiente seguimiento</v>
      </c>
      <c r="C11" s="47">
        <f>+'[5]3 PROBABIL E IMPACTO INHERENTE'!E11</f>
        <v>0.4</v>
      </c>
      <c r="D11" s="47">
        <f>+'[5]3 PROBABIL E IMPACTO INHERENTE'!M11</f>
        <v>0.8</v>
      </c>
      <c r="E11" s="48" t="str">
        <f>+'[5]4 MAPA CALOR INHERENTE'!C11</f>
        <v>Baja</v>
      </c>
      <c r="F11" s="48" t="str">
        <f>+'[5]4 MAPA CALOR INHERENTE'!D11</f>
        <v>Mayor</v>
      </c>
      <c r="G11" s="46" t="str">
        <f>+'[5]4 MAPA CALOR INHERENTE'!E11</f>
        <v>Alto</v>
      </c>
      <c r="H11" s="49">
        <f>+'[5]5 VALORACIÓN DEL CONTROL'!S19</f>
        <v>0.24</v>
      </c>
      <c r="I11" s="50">
        <f>+'[5]5 VALORACIÓN DEL CONTROL'!T19</f>
        <v>0.8</v>
      </c>
      <c r="J11" s="48" t="str">
        <f t="shared" si="3"/>
        <v>Baja</v>
      </c>
      <c r="K11" s="48" t="str">
        <f t="shared" si="4"/>
        <v>Mayor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Alto</v>
      </c>
      <c r="M11" s="46" t="str">
        <f t="shared" si="0"/>
        <v>Requiere Plan de Acción</v>
      </c>
      <c r="N11" s="46" t="str">
        <f t="shared" si="1"/>
        <v>Reducir_mitigar_Transferir_Evitar</v>
      </c>
      <c r="O11" s="51" t="s">
        <v>36</v>
      </c>
      <c r="P11" s="46" t="str">
        <f t="shared" si="2"/>
        <v>Reducir_Mitigar</v>
      </c>
      <c r="Q11" s="51" t="s">
        <v>102</v>
      </c>
      <c r="R11" s="51" t="s">
        <v>96</v>
      </c>
      <c r="S11" s="64">
        <v>46023</v>
      </c>
      <c r="T11" s="64">
        <v>46387</v>
      </c>
      <c r="U11" s="64" t="s">
        <v>103</v>
      </c>
      <c r="V11" s="64"/>
      <c r="W11" s="64"/>
      <c r="X11" s="51" t="s">
        <v>104</v>
      </c>
      <c r="Y11" s="51"/>
      <c r="Z11" s="51" t="s">
        <v>70</v>
      </c>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76.5">
      <c r="A12" s="117" t="str">
        <f>'[5]2 CONTEXTO E IDENTIFICACIÓN'!A12</f>
        <v>R4</v>
      </c>
      <c r="B12" s="46" t="str">
        <f>+'[5]2 CONTEXTO E IDENTIFICACIÓN'!F12</f>
        <v>Posibilidad de pérdida reputacional Por recibir dadivas a cambio de gestión y estructuración de proyectos de impacto para el desarrollo de la subregión Debido a perdida o desconociento de valores</v>
      </c>
      <c r="C12" s="47">
        <f>+'[5]3 PROBABIL E IMPACTO INHERENTE'!E12</f>
        <v>0.4</v>
      </c>
      <c r="D12" s="47">
        <f>+'[5]3 PROBABIL E IMPACTO INHERENTE'!M12</f>
        <v>0.2</v>
      </c>
      <c r="E12" s="48" t="str">
        <f>+'[5]4 MAPA CALOR INHERENTE'!C12</f>
        <v>Baja</v>
      </c>
      <c r="F12" s="48" t="str">
        <f>+'[5]4 MAPA CALOR INHERENTE'!D12</f>
        <v>Leve</v>
      </c>
      <c r="G12" s="46" t="str">
        <f>+'[5]4 MAPA CALOR INHERENTE'!E12</f>
        <v>Bajo</v>
      </c>
      <c r="H12" s="49">
        <f>+'[5]5 VALORACIÓN DEL CONTROL'!S23</f>
        <v>0.24</v>
      </c>
      <c r="I12" s="50">
        <f>+'[5]5 VALORACIÓN DEL CONTROL'!T23</f>
        <v>0.2</v>
      </c>
      <c r="J12" s="48" t="str">
        <f t="shared" si="3"/>
        <v>Baja</v>
      </c>
      <c r="K12" s="48" t="str">
        <f t="shared" si="4"/>
        <v>Leve</v>
      </c>
      <c r="L12" s="46" t="str">
        <f t="shared" si="5"/>
        <v>Bajo</v>
      </c>
      <c r="M12" s="46" t="str">
        <f t="shared" si="0"/>
        <v>No requiere Plan de Acción</v>
      </c>
      <c r="N12" s="46" t="str">
        <f t="shared" si="1"/>
        <v>Aceptar</v>
      </c>
      <c r="O12" s="51" t="s">
        <v>36</v>
      </c>
      <c r="P12" s="46" t="str">
        <f t="shared" si="2"/>
        <v>Aceptar</v>
      </c>
      <c r="Q12" s="51" t="s">
        <v>105</v>
      </c>
      <c r="R12" s="51" t="s">
        <v>106</v>
      </c>
      <c r="S12" s="64">
        <v>46023</v>
      </c>
      <c r="T12" s="64">
        <v>46387</v>
      </c>
      <c r="U12" s="64" t="s">
        <v>107</v>
      </c>
      <c r="V12" s="64"/>
      <c r="W12" s="64"/>
      <c r="X12" s="51" t="s">
        <v>108</v>
      </c>
      <c r="Y12" s="51"/>
      <c r="Z12" s="51" t="s">
        <v>70</v>
      </c>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64.5" thickBot="1">
      <c r="A13" s="117" t="str">
        <f>'[5]2 CONTEXTO E IDENTIFICACIÓN'!A13</f>
        <v>R5</v>
      </c>
      <c r="B13" s="46" t="str">
        <f>+'[5]2 CONTEXTO E IDENTIFICACIÓN'!F13</f>
        <v>Posibilidad de pérdida reputacional por adulterar u ocultar información sobre la subregión, de interés y naturaleza pública con el fin de satisfacer intereses particulares a causa de Información susceptible de manipulación o adulteración</v>
      </c>
      <c r="C13" s="47">
        <f>+'[5]3 PROBABIL E IMPACTO INHERENTE'!E13</f>
        <v>0.4</v>
      </c>
      <c r="D13" s="47">
        <f>+'[5]3 PROBABIL E IMPACTO INHERENTE'!M13</f>
        <v>0.2</v>
      </c>
      <c r="E13" s="48" t="str">
        <f>+'[5]4 MAPA CALOR INHERENTE'!C13</f>
        <v>Baja</v>
      </c>
      <c r="F13" s="48" t="str">
        <f>+'[5]4 MAPA CALOR INHERENTE'!D13</f>
        <v>Leve</v>
      </c>
      <c r="G13" s="46" t="str">
        <f>+'[5]4 MAPA CALOR INHERENTE'!E13</f>
        <v>Bajo</v>
      </c>
      <c r="H13" s="49">
        <f>+'[5]5 VALORACIÓN DEL CONTROL'!S27</f>
        <v>0.24</v>
      </c>
      <c r="I13" s="50">
        <f>+'[5]5 VALORACIÓN DEL CONTROL'!T27</f>
        <v>0.2</v>
      </c>
      <c r="J13" s="48" t="str">
        <f t="shared" si="3"/>
        <v>Baja</v>
      </c>
      <c r="K13" s="48" t="str">
        <f t="shared" si="4"/>
        <v>Leve</v>
      </c>
      <c r="L13" s="46" t="str">
        <f t="shared" si="5"/>
        <v>Bajo</v>
      </c>
      <c r="M13" s="46" t="str">
        <f t="shared" si="0"/>
        <v>No requiere Plan de Acción</v>
      </c>
      <c r="N13" s="46" t="str">
        <f t="shared" si="1"/>
        <v>Aceptar</v>
      </c>
      <c r="O13" s="51" t="s">
        <v>36</v>
      </c>
      <c r="P13" s="46" t="str">
        <f t="shared" si="2"/>
        <v>Aceptar</v>
      </c>
      <c r="Q13" s="51" t="s">
        <v>109</v>
      </c>
      <c r="R13" s="51" t="s">
        <v>106</v>
      </c>
      <c r="S13" s="64">
        <v>46023</v>
      </c>
      <c r="T13" s="64">
        <v>46387</v>
      </c>
      <c r="U13" s="64" t="s">
        <v>110</v>
      </c>
      <c r="V13" s="64"/>
      <c r="W13" s="64"/>
      <c r="X13" s="51" t="s">
        <v>111</v>
      </c>
      <c r="Y13" s="51"/>
      <c r="Z13" s="51" t="s">
        <v>70</v>
      </c>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63.75">
      <c r="A14" s="118" t="str">
        <f>'[5]2 CONTEXTO E IDENTIFICACIÓN'!A14</f>
        <v>R6</v>
      </c>
      <c r="B14" s="46" t="str">
        <f>+'[5]2 CONTEXTO E IDENTIFICACIÓN'!F14</f>
        <v>Posibilidad de pérdida reputacional Por favorecer intereses de grupos políticos o intereses privados a causa  de abuso de poder</v>
      </c>
      <c r="C14" s="47">
        <f>+'[5]3 PROBABIL E IMPACTO INHERENTE'!E14</f>
        <v>0.4</v>
      </c>
      <c r="D14" s="47">
        <f>+'[5]3 PROBABIL E IMPACTO INHERENTE'!M14</f>
        <v>0.2</v>
      </c>
      <c r="E14" s="48" t="str">
        <f>+'[5]4 MAPA CALOR INHERENTE'!C14</f>
        <v>Baja</v>
      </c>
      <c r="F14" s="48" t="str">
        <f>+'[5]4 MAPA CALOR INHERENTE'!D14</f>
        <v>Leve</v>
      </c>
      <c r="G14" s="46" t="str">
        <f>+'[5]4 MAPA CALOR INHERENTE'!E14</f>
        <v>Bajo</v>
      </c>
      <c r="H14" s="49">
        <f>+'[5]5 VALORACIÓN DEL CONTROL'!S31</f>
        <v>0.24</v>
      </c>
      <c r="I14" s="50">
        <f>+'[5]5 VALORACIÓN DEL CONTROL'!T31</f>
        <v>0.2</v>
      </c>
      <c r="J14" s="48" t="str">
        <f t="shared" si="3"/>
        <v>Baja</v>
      </c>
      <c r="K14" s="48" t="str">
        <f t="shared" si="4"/>
        <v>Leve</v>
      </c>
      <c r="L14" s="46" t="str">
        <f t="shared" si="5"/>
        <v>Bajo</v>
      </c>
      <c r="M14" s="46" t="str">
        <f t="shared" si="0"/>
        <v>No requiere Plan de Acción</v>
      </c>
      <c r="N14" s="46" t="str">
        <f t="shared" si="1"/>
        <v>Aceptar</v>
      </c>
      <c r="O14" s="51" t="s">
        <v>36</v>
      </c>
      <c r="P14" s="46" t="str">
        <f t="shared" si="2"/>
        <v>Aceptar</v>
      </c>
      <c r="Q14" s="51" t="s">
        <v>112</v>
      </c>
      <c r="R14" s="51" t="s">
        <v>113</v>
      </c>
      <c r="S14" s="64">
        <v>46023</v>
      </c>
      <c r="T14" s="64">
        <v>46387</v>
      </c>
      <c r="U14" s="64" t="s">
        <v>114</v>
      </c>
      <c r="V14" s="64"/>
      <c r="W14" s="64"/>
      <c r="X14" s="51" t="s">
        <v>115</v>
      </c>
      <c r="Y14" s="51"/>
      <c r="Z14" s="51" t="s">
        <v>70</v>
      </c>
      <c r="AA14" s="54"/>
      <c r="AB14" s="54"/>
      <c r="AM14" s="37"/>
      <c r="AN14" s="37"/>
      <c r="AO14" s="44"/>
      <c r="AP14" s="60"/>
      <c r="AQ14" s="61"/>
      <c r="AR14" s="58"/>
      <c r="AS14" s="58"/>
      <c r="AT14" s="58"/>
      <c r="AU14" s="58"/>
      <c r="AV14" s="58"/>
      <c r="AW14" s="44"/>
      <c r="AX14" s="44"/>
    </row>
    <row r="15" spans="1:50" ht="102">
      <c r="A15" s="118" t="str">
        <f>'[5]2 CONTEXTO E IDENTIFICACIÓN'!A15</f>
        <v>R7</v>
      </c>
      <c r="B15" s="46" t="str">
        <f>+'[5]2 CONTEXTO E IDENTIFICACIÓN'!F15</f>
        <v>Posibilidad de pérdida reputacional Por Certificar a funcionarios o terceros sobre participación o asistencia en procesos de capacitación o formación, sin haber cumplido los requiistos académicos Debido a favorecimiento de terceros</v>
      </c>
      <c r="C15" s="47">
        <f>+'[5]3 PROBABIL E IMPACTO INHERENTE'!E15</f>
        <v>0.4</v>
      </c>
      <c r="D15" s="47">
        <f>+'[5]3 PROBABIL E IMPACTO INHERENTE'!M15</f>
        <v>0.2</v>
      </c>
      <c r="E15" s="48" t="str">
        <f>+'[5]4 MAPA CALOR INHERENTE'!C15</f>
        <v>Baja</v>
      </c>
      <c r="F15" s="48" t="str">
        <f>+'[5]4 MAPA CALOR INHERENTE'!D15</f>
        <v>Leve</v>
      </c>
      <c r="G15" s="46" t="str">
        <f>+'[5]4 MAPA CALOR INHERENTE'!E15</f>
        <v>Bajo</v>
      </c>
      <c r="H15" s="49">
        <f>+'[5]5 VALORACIÓN DEL CONTROL'!S35</f>
        <v>0.24</v>
      </c>
      <c r="I15" s="50">
        <f>+'[5]5 VALORACIÓN DEL CONTROL'!T35</f>
        <v>0.2</v>
      </c>
      <c r="J15" s="48" t="str">
        <f t="shared" si="3"/>
        <v>Baja</v>
      </c>
      <c r="K15" s="48" t="str">
        <f t="shared" si="4"/>
        <v>Leve</v>
      </c>
      <c r="L15" s="46" t="str">
        <f t="shared" si="5"/>
        <v>Bajo</v>
      </c>
      <c r="M15" s="46" t="str">
        <f t="shared" si="0"/>
        <v>No requiere Plan de Acción</v>
      </c>
      <c r="N15" s="46" t="str">
        <f t="shared" si="1"/>
        <v>Aceptar</v>
      </c>
      <c r="O15" s="51" t="s">
        <v>36</v>
      </c>
      <c r="P15" s="46" t="str">
        <f t="shared" si="2"/>
        <v>Aceptar</v>
      </c>
      <c r="Q15" s="51" t="s">
        <v>116</v>
      </c>
      <c r="R15" s="51" t="s">
        <v>113</v>
      </c>
      <c r="S15" s="64">
        <v>46023</v>
      </c>
      <c r="T15" s="64">
        <v>46387</v>
      </c>
      <c r="U15" s="64" t="s">
        <v>117</v>
      </c>
      <c r="V15" s="64"/>
      <c r="W15" s="64"/>
      <c r="X15" s="51" t="s">
        <v>118</v>
      </c>
      <c r="Y15" s="51"/>
      <c r="Z15" s="51" t="s">
        <v>70</v>
      </c>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63.75">
      <c r="A16" s="119" t="str">
        <f>'[5]2 CONTEXTO E IDENTIFICACIÓN'!A16</f>
        <v>R8</v>
      </c>
      <c r="B16" s="46" t="str">
        <f>+'[5]2 CONTEXTO E IDENTIFICACIÓN'!F16</f>
        <v>Posibilidad de pérdida reputacional Por expedir actos administrativos sobre bomberos o novedades notariales o decisiones contrarias al ordenamiento jurídico o retardar u omitir su expedición Debido al beneficio a un tercero y/o obtener beneficio a mutuo propio</v>
      </c>
      <c r="C16" s="47">
        <f>+'[5]3 PROBABIL E IMPACTO INHERENTE'!E16</f>
        <v>0.4</v>
      </c>
      <c r="D16" s="47">
        <f>+'[5]3 PROBABIL E IMPACTO INHERENTE'!M16</f>
        <v>0.2</v>
      </c>
      <c r="E16" s="48" t="str">
        <f>+'[5]4 MAPA CALOR INHERENTE'!C16</f>
        <v>Baja</v>
      </c>
      <c r="F16" s="48" t="str">
        <f>+'[5]4 MAPA CALOR INHERENTE'!D16</f>
        <v>Leve</v>
      </c>
      <c r="G16" s="46" t="str">
        <f>+'[5]4 MAPA CALOR INHERENTE'!E16</f>
        <v>Bajo</v>
      </c>
      <c r="H16" s="49">
        <f>+'[5]5 VALORACIÓN DEL CONTROL'!S39</f>
        <v>0.24</v>
      </c>
      <c r="I16" s="50">
        <f>+'[5]5 VALORACIÓN DEL CONTROL'!T39</f>
        <v>0.2</v>
      </c>
      <c r="J16" s="48" t="str">
        <f t="shared" si="3"/>
        <v>Baja</v>
      </c>
      <c r="K16" s="48" t="str">
        <f t="shared" si="4"/>
        <v>Leve</v>
      </c>
      <c r="L16" s="46" t="str">
        <f t="shared" si="5"/>
        <v>Bajo</v>
      </c>
      <c r="M16" s="46" t="str">
        <f t="shared" si="0"/>
        <v>No requiere Plan de Acción</v>
      </c>
      <c r="N16" s="46" t="str">
        <f t="shared" si="1"/>
        <v>Aceptar</v>
      </c>
      <c r="O16" s="51" t="s">
        <v>36</v>
      </c>
      <c r="P16" s="46" t="str">
        <f t="shared" si="2"/>
        <v>Aceptar</v>
      </c>
      <c r="Q16" s="51" t="s">
        <v>119</v>
      </c>
      <c r="R16" s="51" t="s">
        <v>120</v>
      </c>
      <c r="S16" s="64">
        <v>46023</v>
      </c>
      <c r="T16" s="64">
        <v>46387</v>
      </c>
      <c r="U16" s="64" t="s">
        <v>121</v>
      </c>
      <c r="V16" s="64"/>
      <c r="W16" s="64"/>
      <c r="X16" s="51" t="s">
        <v>122</v>
      </c>
      <c r="Y16" s="51"/>
      <c r="Z16" s="51" t="s">
        <v>70</v>
      </c>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51">
      <c r="A17" s="119" t="str">
        <f>'[5]2 CONTEXTO E IDENTIFICACIÓN'!A17</f>
        <v>R9</v>
      </c>
      <c r="B17" s="46" t="str">
        <f>+'[5]2 CONTEXTO E IDENTIFICACIÓN'!F17</f>
        <v xml:space="preserve">Posibilidad de pérdida reputacional Por conflicto de intereses en la expedición de conceptos de legalidad de acuerdos municipales. Debido a Violacion al principio de la confiabilidad </v>
      </c>
      <c r="C17" s="47">
        <f>+'[5]3 PROBABIL E IMPACTO INHERENTE'!E17</f>
        <v>0.4</v>
      </c>
      <c r="D17" s="47">
        <f>+'[5]3 PROBABIL E IMPACTO INHERENTE'!M17</f>
        <v>0.2</v>
      </c>
      <c r="E17" s="48" t="str">
        <f>+'[5]4 MAPA CALOR INHERENTE'!C17</f>
        <v>Baja</v>
      </c>
      <c r="F17" s="48" t="str">
        <f>+'[5]4 MAPA CALOR INHERENTE'!D17</f>
        <v>Leve</v>
      </c>
      <c r="G17" s="46" t="str">
        <f>+'[5]4 MAPA CALOR INHERENTE'!E17</f>
        <v>Bajo</v>
      </c>
      <c r="H17" s="49">
        <f>+'[5]5 VALORACIÓN DEL CONTROL'!S43</f>
        <v>0.24</v>
      </c>
      <c r="I17" s="50">
        <f>+'[5]5 VALORACIÓN DEL CONTROL'!T43</f>
        <v>0.2</v>
      </c>
      <c r="J17" s="48" t="str">
        <f t="shared" si="3"/>
        <v>Baja</v>
      </c>
      <c r="K17" s="48" t="str">
        <f t="shared" si="4"/>
        <v>Leve</v>
      </c>
      <c r="L17" s="46" t="str">
        <f t="shared" si="5"/>
        <v>Bajo</v>
      </c>
      <c r="M17" s="46" t="str">
        <f t="shared" si="0"/>
        <v>No requiere Plan de Acción</v>
      </c>
      <c r="N17" s="46" t="str">
        <f t="shared" si="1"/>
        <v>Aceptar</v>
      </c>
      <c r="O17" s="51" t="s">
        <v>36</v>
      </c>
      <c r="P17" s="46" t="str">
        <f t="shared" si="2"/>
        <v>Aceptar</v>
      </c>
      <c r="Q17" s="51" t="s">
        <v>123</v>
      </c>
      <c r="R17" s="51" t="s">
        <v>120</v>
      </c>
      <c r="S17" s="64">
        <v>46023</v>
      </c>
      <c r="T17" s="64">
        <v>46387</v>
      </c>
      <c r="U17" s="64" t="s">
        <v>124</v>
      </c>
      <c r="V17" s="64"/>
      <c r="W17" s="64"/>
      <c r="X17" s="51" t="s">
        <v>122</v>
      </c>
      <c r="Y17" s="51"/>
      <c r="Z17" s="51" t="s">
        <v>70</v>
      </c>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127.5">
      <c r="A18" s="120" t="str">
        <f>'[5]2 CONTEXTO E IDENTIFICACIÓN'!A18</f>
        <v>R10</v>
      </c>
      <c r="B18" s="46" t="str">
        <f>+'[5]2 CONTEXTO E IDENTIFICACIÓN'!F18</f>
        <v>Posibilidad  de efecto dañoso sobre el interes patrimonial Por desvío o uso indebido de recursos públicos en la ejecución de obras cofinanciadas a través de convenios solidarios. Debido a la falta de supervisión técnica y financiera adecuada, debilidad en los mecanismos de control sobre la ejecución de los convenios y ausencia de trazabilidad en el manejo de recursos.</v>
      </c>
      <c r="C18" s="47">
        <f>+'[5]3 PROBABIL E IMPACTO INHERENTE'!E18</f>
        <v>0.6</v>
      </c>
      <c r="D18" s="47">
        <f>+'[5]3 PROBABIL E IMPACTO INHERENTE'!M18</f>
        <v>1</v>
      </c>
      <c r="E18" s="48" t="str">
        <f>+'[5]4 MAPA CALOR INHERENTE'!C18</f>
        <v>Media</v>
      </c>
      <c r="F18" s="48" t="str">
        <f>+'[5]4 MAPA CALOR INHERENTE'!D18</f>
        <v>Catastrófico</v>
      </c>
      <c r="G18" s="46" t="str">
        <f>+'[5]4 MAPA CALOR INHERENTE'!E18</f>
        <v>Extremo</v>
      </c>
      <c r="H18" s="49">
        <f>+'[5]5 VALORACIÓN DEL CONTROL'!S47</f>
        <v>0.6</v>
      </c>
      <c r="I18" s="50">
        <f>+'[5]5 VALORACIÓN DEL CONTROL'!T47</f>
        <v>0.5625</v>
      </c>
      <c r="J18" s="48" t="str">
        <f t="shared" si="3"/>
        <v>Media</v>
      </c>
      <c r="K18" s="48" t="str">
        <f t="shared" si="4"/>
        <v>Moderado</v>
      </c>
      <c r="L18" s="46" t="str">
        <f t="shared" si="5"/>
        <v>Moderado</v>
      </c>
      <c r="M18" s="46" t="str">
        <f t="shared" si="0"/>
        <v>Requiere Plan de Acción</v>
      </c>
      <c r="N18" s="46" t="str">
        <f t="shared" si="1"/>
        <v>Reducir_mitigar_Transferir_Evitar</v>
      </c>
      <c r="O18" s="51" t="s">
        <v>36</v>
      </c>
      <c r="P18" s="46" t="str">
        <f t="shared" si="2"/>
        <v>Reducir_Mitigar</v>
      </c>
      <c r="Q18" s="51" t="s">
        <v>125</v>
      </c>
      <c r="R18" s="51" t="s">
        <v>126</v>
      </c>
      <c r="S18" s="64">
        <v>46023</v>
      </c>
      <c r="T18" s="64">
        <v>46387</v>
      </c>
      <c r="U18" s="51" t="s">
        <v>127</v>
      </c>
      <c r="V18" s="64"/>
      <c r="W18" s="64"/>
      <c r="X18" s="121" t="s">
        <v>128</v>
      </c>
      <c r="Y18" s="51"/>
      <c r="Z18" s="51" t="s">
        <v>129</v>
      </c>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102">
      <c r="A19" s="120" t="str">
        <f>'[5]2 CONTEXTO E IDENTIFICACIÓN'!A19</f>
        <v>R11</v>
      </c>
      <c r="B19" s="46" t="str">
        <f>+'[5]2 CONTEXTO E IDENTIFICACIÓN'!F19</f>
        <v>Posibilidad de pérdida reputacional Por realización de visitas de inspección, vigilancia y control sin el debido soporte legal ni procedimiento formal, lo que puede derivar en actuaciones arbitrarias, extralimitación de funciones o favorecimientos indebidos. Debido a la ausencia de un marco normativo y procedimental claro para la realización de visitas de inspección, vigilancia y control, lo que genera ambigüedad en las funciones del personal encargado, permitiendo actuaciones sin respaldo legal, decisiones arbitrarias, extralimitación de competencias y posibles favorecimientos indebidos, afectando la transparencia y legalidad del proceso de supervisión.</v>
      </c>
      <c r="C19" s="47">
        <f>+'[5]3 PROBABIL E IMPACTO INHERENTE'!E19</f>
        <v>0.4</v>
      </c>
      <c r="D19" s="47">
        <f>+'[5]3 PROBABIL E IMPACTO INHERENTE'!M19</f>
        <v>0.8</v>
      </c>
      <c r="E19" s="48" t="str">
        <f>+'[5]4 MAPA CALOR INHERENTE'!C19</f>
        <v>Baja</v>
      </c>
      <c r="F19" s="48" t="str">
        <f>+'[5]4 MAPA CALOR INHERENTE'!D19</f>
        <v>Mayor</v>
      </c>
      <c r="G19" s="46" t="str">
        <f>+'[5]4 MAPA CALOR INHERENTE'!E19</f>
        <v>Alto</v>
      </c>
      <c r="H19" s="49">
        <f>+'[5]5 VALORACIÓN DEL CONTROL'!S51</f>
        <v>0.24</v>
      </c>
      <c r="I19" s="50">
        <f>+'[5]5 VALORACIÓN DEL CONTROL'!T51</f>
        <v>0.45000000000000007</v>
      </c>
      <c r="J19" s="48" t="str">
        <f t="shared" si="3"/>
        <v>Baja</v>
      </c>
      <c r="K19" s="48" t="str">
        <f t="shared" si="4"/>
        <v>Moderado</v>
      </c>
      <c r="L19" s="46" t="str">
        <f t="shared" si="5"/>
        <v>Moderado</v>
      </c>
      <c r="M19" s="46" t="str">
        <f t="shared" si="0"/>
        <v>Requiere Plan de Acción</v>
      </c>
      <c r="N19" s="46" t="str">
        <f t="shared" si="1"/>
        <v>Reducir_mitigar_Transferir_Evitar</v>
      </c>
      <c r="O19" s="51" t="s">
        <v>36</v>
      </c>
      <c r="P19" s="46" t="str">
        <f t="shared" si="2"/>
        <v>Reducir_Mitigar</v>
      </c>
      <c r="Q19" s="51" t="s">
        <v>130</v>
      </c>
      <c r="R19" s="51" t="s">
        <v>126</v>
      </c>
      <c r="S19" s="64">
        <v>46023</v>
      </c>
      <c r="T19" s="64">
        <v>46387</v>
      </c>
      <c r="U19" s="51" t="s">
        <v>131</v>
      </c>
      <c r="V19" s="64"/>
      <c r="W19" s="64"/>
      <c r="X19" s="121" t="s">
        <v>132</v>
      </c>
      <c r="Y19" s="51"/>
      <c r="Z19" s="51" t="s">
        <v>70</v>
      </c>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'[5]2 CONTEXTO E IDENTIFICACIÓN'!A20</f>
        <v>R12</v>
      </c>
      <c r="B20" s="46" t="str">
        <f>+'[5]2 CONTEXTO E IDENTIFICACIÓN'!F20</f>
        <v xml:space="preserve">  </v>
      </c>
      <c r="C20" s="47" t="str">
        <f>+'[5]3 PROBABIL E IMPACTO INHERENTE'!E20</f>
        <v/>
      </c>
      <c r="D20" s="47" t="str">
        <f>+'[5]3 PROBABIL E IMPACTO INHERENTE'!M20</f>
        <v/>
      </c>
      <c r="E20" s="48" t="str">
        <f>+'[5]4 MAPA CALOR INHERENTE'!C20</f>
        <v/>
      </c>
      <c r="F20" s="48" t="str">
        <f>+'[5]4 MAPA CALOR INHERENTE'!D20</f>
        <v/>
      </c>
      <c r="G20" s="46" t="str">
        <f>+'[5]4 MAPA CALOR INHERENTE'!E20</f>
        <v/>
      </c>
      <c r="H20" s="49" t="str">
        <f>+'[5]5 VALORACIÓN DEL CONTROL'!S55</f>
        <v/>
      </c>
      <c r="I20" s="50" t="str">
        <f>+'[5]5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'[5]2 CONTEXTO E IDENTIFICACIÓN'!A21</f>
        <v>R13</v>
      </c>
      <c r="B21" s="46" t="str">
        <f>+'[5]2 CONTEXTO E IDENTIFICACIÓN'!F21</f>
        <v xml:space="preserve">  </v>
      </c>
      <c r="C21" s="47" t="str">
        <f>+'[5]3 PROBABIL E IMPACTO INHERENTE'!E21</f>
        <v/>
      </c>
      <c r="D21" s="47" t="str">
        <f>+'[5]3 PROBABIL E IMPACTO INHERENTE'!M21</f>
        <v/>
      </c>
      <c r="E21" s="48" t="str">
        <f>+'[5]4 MAPA CALOR INHERENTE'!C21</f>
        <v/>
      </c>
      <c r="F21" s="48" t="str">
        <f>+'[5]4 MAPA CALOR INHERENTE'!D21</f>
        <v/>
      </c>
      <c r="G21" s="46" t="str">
        <f>+'[5]4 MAPA CALOR INHERENTE'!E21</f>
        <v/>
      </c>
      <c r="H21" s="49" t="str">
        <f>+'[5]5 VALORACIÓN DEL CONTROL'!S59</f>
        <v/>
      </c>
      <c r="I21" s="50" t="str">
        <f>+'[5]5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'[5]2 CONTEXTO E IDENTIFICACIÓN'!A22</f>
        <v>R14</v>
      </c>
      <c r="B22" s="46" t="str">
        <f>+'[5]2 CONTEXTO E IDENTIFICACIÓN'!F22</f>
        <v xml:space="preserve">  </v>
      </c>
      <c r="C22" s="47" t="str">
        <f>+'[5]3 PROBABIL E IMPACTO INHERENTE'!E22</f>
        <v/>
      </c>
      <c r="D22" s="47" t="str">
        <f>+'[5]3 PROBABIL E IMPACTO INHERENTE'!M22</f>
        <v/>
      </c>
      <c r="E22" s="48" t="str">
        <f>+'[5]4 MAPA CALOR INHERENTE'!C22</f>
        <v/>
      </c>
      <c r="F22" s="48" t="str">
        <f>+'[5]4 MAPA CALOR INHERENTE'!D22</f>
        <v/>
      </c>
      <c r="G22" s="46" t="str">
        <f>+'[5]4 MAPA CALOR INHERENTE'!E22</f>
        <v/>
      </c>
      <c r="H22" s="49" t="str">
        <f>+'[5]5 VALORACIÓN DEL CONTROL'!S63</f>
        <v/>
      </c>
      <c r="I22" s="50" t="str">
        <f>+'[5]5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'[5]2 CONTEXTO E IDENTIFICACIÓN'!A23</f>
        <v>R15</v>
      </c>
      <c r="B23" s="46" t="str">
        <f>+'[5]2 CONTEXTO E IDENTIFICACIÓN'!F23</f>
        <v xml:space="preserve">  </v>
      </c>
      <c r="C23" s="47" t="str">
        <f>+'[5]3 PROBABIL E IMPACTO INHERENTE'!E23</f>
        <v/>
      </c>
      <c r="D23" s="47" t="str">
        <f>+'[5]3 PROBABIL E IMPACTO INHERENTE'!M23</f>
        <v/>
      </c>
      <c r="E23" s="48" t="str">
        <f>+'[5]4 MAPA CALOR INHERENTE'!C23</f>
        <v/>
      </c>
      <c r="F23" s="48" t="str">
        <f>+'[5]4 MAPA CALOR INHERENTE'!D23</f>
        <v/>
      </c>
      <c r="G23" s="46" t="str">
        <f>+'[5]4 MAPA CALOR INHERENTE'!E23</f>
        <v/>
      </c>
      <c r="H23" s="49" t="str">
        <f>+'[5]5 VALORACIÓN DEL CONTROL'!S67</f>
        <v/>
      </c>
      <c r="I23" s="50" t="str">
        <f>+'[5]5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'[5]2 CONTEXTO E IDENTIFICACIÓN'!A24</f>
        <v>R16</v>
      </c>
      <c r="B24" s="46" t="str">
        <f>+'[5]2 CONTEXTO E IDENTIFICACIÓN'!F24</f>
        <v xml:space="preserve">  </v>
      </c>
      <c r="C24" s="47" t="str">
        <f>+'[5]3 PROBABIL E IMPACTO INHERENTE'!E24</f>
        <v/>
      </c>
      <c r="D24" s="47" t="str">
        <f>+'[5]3 PROBABIL E IMPACTO INHERENTE'!M24</f>
        <v/>
      </c>
      <c r="E24" s="48" t="str">
        <f>+'[5]4 MAPA CALOR INHERENTE'!C24</f>
        <v/>
      </c>
      <c r="F24" s="48" t="str">
        <f>+'[5]4 MAPA CALOR INHERENTE'!D24</f>
        <v/>
      </c>
      <c r="G24" s="46" t="str">
        <f>+'[5]4 MAPA CALOR INHERENTE'!E24</f>
        <v/>
      </c>
      <c r="H24" s="49" t="str">
        <f>+'[5]5 VALORACIÓN DEL CONTROL'!S71</f>
        <v/>
      </c>
      <c r="I24" s="50" t="str">
        <f>+'[5]5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'[5]2 CONTEXTO E IDENTIFICACIÓN'!A25</f>
        <v>R17</v>
      </c>
      <c r="B25" s="46" t="str">
        <f>+'[5]2 CONTEXTO E IDENTIFICACIÓN'!F25</f>
        <v xml:space="preserve">  </v>
      </c>
      <c r="C25" s="47" t="str">
        <f>+'[5]3 PROBABIL E IMPACTO INHERENTE'!E25</f>
        <v/>
      </c>
      <c r="D25" s="47" t="str">
        <f>+'[5]3 PROBABIL E IMPACTO INHERENTE'!M25</f>
        <v/>
      </c>
      <c r="E25" s="48" t="str">
        <f>+'[5]4 MAPA CALOR INHERENTE'!C25</f>
        <v/>
      </c>
      <c r="F25" s="48" t="str">
        <f>+'[5]4 MAPA CALOR INHERENTE'!D25</f>
        <v/>
      </c>
      <c r="G25" s="46" t="str">
        <f>+'[5]4 MAPA CALOR INHERENTE'!E25</f>
        <v/>
      </c>
      <c r="H25" s="49" t="str">
        <f>+'[5]5 VALORACIÓN DEL CONTROL'!S75</f>
        <v/>
      </c>
      <c r="I25" s="50" t="str">
        <f>+'[5]5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'[5]2 CONTEXTO E IDENTIFICACIÓN'!A26</f>
        <v>R18</v>
      </c>
      <c r="B26" s="46" t="str">
        <f>+'[5]2 CONTEXTO E IDENTIFICACIÓN'!F26</f>
        <v xml:space="preserve">  </v>
      </c>
      <c r="C26" s="47" t="str">
        <f>+'[5]3 PROBABIL E IMPACTO INHERENTE'!E26</f>
        <v/>
      </c>
      <c r="D26" s="47" t="str">
        <f>+'[5]3 PROBABIL E IMPACTO INHERENTE'!M26</f>
        <v/>
      </c>
      <c r="E26" s="48" t="str">
        <f>+'[5]4 MAPA CALOR INHERENTE'!C26</f>
        <v/>
      </c>
      <c r="F26" s="48" t="str">
        <f>+'[5]4 MAPA CALOR INHERENTE'!D26</f>
        <v/>
      </c>
      <c r="G26" s="46" t="str">
        <f>+'[5]4 MAPA CALOR INHERENTE'!E26</f>
        <v/>
      </c>
      <c r="H26" s="49" t="str">
        <f>+'[5]5 VALORACIÓN DEL CONTROL'!S79</f>
        <v/>
      </c>
      <c r="I26" s="50" t="str">
        <f>+'[5]5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'[5]2 CONTEXTO E IDENTIFICACIÓN'!A27</f>
        <v>R19</v>
      </c>
      <c r="B27" s="46" t="str">
        <f>+'[5]2 CONTEXTO E IDENTIFICACIÓN'!F27</f>
        <v xml:space="preserve">  </v>
      </c>
      <c r="C27" s="47" t="str">
        <f>+'[5]3 PROBABIL E IMPACTO INHERENTE'!E27</f>
        <v/>
      </c>
      <c r="D27" s="47" t="str">
        <f>+'[5]3 PROBABIL E IMPACTO INHERENTE'!M27</f>
        <v/>
      </c>
      <c r="E27" s="48" t="str">
        <f>+'[5]4 MAPA CALOR INHERENTE'!C27</f>
        <v/>
      </c>
      <c r="F27" s="48" t="str">
        <f>+'[5]4 MAPA CALOR INHERENTE'!D27</f>
        <v/>
      </c>
      <c r="G27" s="46" t="str">
        <f>+'[5]4 MAPA CALOR INHERENTE'!E27</f>
        <v/>
      </c>
      <c r="H27" s="49" t="str">
        <f>+'[5]5 VALORACIÓN DEL CONTROL'!S83</f>
        <v/>
      </c>
      <c r="I27" s="50" t="str">
        <f>+'[5]5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'[5]2 CONTEXTO E IDENTIFICACIÓN'!A28</f>
        <v>R20</v>
      </c>
      <c r="B28" s="46" t="str">
        <f>+'[5]2 CONTEXTO E IDENTIFICACIÓN'!F28</f>
        <v xml:space="preserve">  </v>
      </c>
      <c r="C28" s="47" t="str">
        <f>+'[5]3 PROBABIL E IMPACTO INHERENTE'!E28</f>
        <v/>
      </c>
      <c r="D28" s="47" t="str">
        <f>+'[5]3 PROBABIL E IMPACTO INHERENTE'!M28</f>
        <v/>
      </c>
      <c r="E28" s="48" t="str">
        <f>+'[5]4 MAPA CALOR INHERENTE'!C28</f>
        <v/>
      </c>
      <c r="F28" s="48" t="str">
        <f>+'[5]4 MAPA CALOR INHERENTE'!D28</f>
        <v/>
      </c>
      <c r="G28" s="46" t="str">
        <f>+'[5]4 MAPA CALOR INHERENTE'!E28</f>
        <v/>
      </c>
      <c r="H28" s="49" t="str">
        <f>+'[5]5 VALORACIÓN DEL CONTROL'!S87</f>
        <v/>
      </c>
      <c r="I28" s="50" t="str">
        <f>+'[5]5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E7:G7"/>
    <mergeCell ref="AF5:AJ5"/>
    <mergeCell ref="A1:A2"/>
    <mergeCell ref="B1:B2"/>
    <mergeCell ref="J7:L7"/>
    <mergeCell ref="U7:W7"/>
    <mergeCell ref="Q7:T7"/>
    <mergeCell ref="B4:D4"/>
    <mergeCell ref="B5:D5"/>
  </mergeCells>
  <conditionalFormatting sqref="E9:E28">
    <cfRule type="cellIs" dxfId="335" priority="6" operator="equal">
      <formula>$AE$13</formula>
    </cfRule>
    <cfRule type="cellIs" dxfId="334" priority="7" operator="equal">
      <formula>$AE$12</formula>
    </cfRule>
    <cfRule type="cellIs" dxfId="333" priority="8" operator="equal">
      <formula>$AE$11</formula>
    </cfRule>
    <cfRule type="cellIs" dxfId="332" priority="9" operator="equal">
      <formula>$AE$10</formula>
    </cfRule>
    <cfRule type="cellIs" dxfId="331" priority="10" operator="equal">
      <formula>$AE$9</formula>
    </cfRule>
  </conditionalFormatting>
  <conditionalFormatting sqref="F9:F28">
    <cfRule type="cellIs" dxfId="330" priority="1" operator="equal">
      <formula>$AF$8</formula>
    </cfRule>
    <cfRule type="cellIs" dxfId="329" priority="2" operator="equal">
      <formula>$AG$8</formula>
    </cfRule>
    <cfRule type="cellIs" dxfId="328" priority="3" operator="equal">
      <formula>$AH$8</formula>
    </cfRule>
    <cfRule type="cellIs" dxfId="327" priority="4" operator="equal">
      <formula>$AI$8</formula>
    </cfRule>
    <cfRule type="cellIs" dxfId="326" priority="5" operator="equal">
      <formula>$AJ$8</formula>
    </cfRule>
  </conditionalFormatting>
  <conditionalFormatting sqref="G9:G28">
    <cfRule type="cellIs" dxfId="325" priority="11" operator="equal">
      <formula>$AF$16</formula>
    </cfRule>
    <cfRule type="cellIs" dxfId="324" priority="12" operator="equal">
      <formula>$AF$17</formula>
    </cfRule>
    <cfRule type="cellIs" dxfId="323" priority="13" operator="equal">
      <formula>$AF$18</formula>
    </cfRule>
    <cfRule type="cellIs" dxfId="322" priority="14" operator="equal">
      <formula>$AF$19</formula>
    </cfRule>
  </conditionalFormatting>
  <conditionalFormatting sqref="I9:J28">
    <cfRule type="cellIs" dxfId="321" priority="15" operator="equal">
      <formula>$AE$13</formula>
    </cfRule>
    <cfRule type="cellIs" dxfId="320" priority="16" operator="equal">
      <formula>$AE$12</formula>
    </cfRule>
    <cfRule type="cellIs" dxfId="319" priority="17" operator="equal">
      <formula>$AE$11</formula>
    </cfRule>
    <cfRule type="cellIs" dxfId="318" priority="18" operator="equal">
      <formula>$AE$10</formula>
    </cfRule>
    <cfRule type="cellIs" dxfId="317" priority="19" operator="equal">
      <formula>$AE$9</formula>
    </cfRule>
  </conditionalFormatting>
  <conditionalFormatting sqref="K9:K28">
    <cfRule type="cellIs" dxfId="316" priority="20" operator="equal">
      <formula>$AF$8</formula>
    </cfRule>
    <cfRule type="cellIs" dxfId="315" priority="21" operator="equal">
      <formula>$AG$8</formula>
    </cfRule>
    <cfRule type="cellIs" dxfId="314" priority="22" operator="equal">
      <formula>$AH$8</formula>
    </cfRule>
    <cfRule type="cellIs" dxfId="313" priority="23" operator="equal">
      <formula>$AI$8</formula>
    </cfRule>
    <cfRule type="cellIs" dxfId="312" priority="24" operator="equal">
      <formula>$AJ$8</formula>
    </cfRule>
  </conditionalFormatting>
  <conditionalFormatting sqref="L9:L28">
    <cfRule type="cellIs" dxfId="311" priority="25" operator="equal">
      <formula>$AF$16</formula>
    </cfRule>
    <cfRule type="cellIs" dxfId="310" priority="26" operator="equal">
      <formula>$AF$17</formula>
    </cfRule>
    <cfRule type="cellIs" dxfId="309" priority="27" operator="equal">
      <formula>$AF$18</formula>
    </cfRule>
    <cfRule type="cellIs" dxfId="308" priority="28" operator="equal">
      <formula>$AF$19</formula>
    </cfRule>
  </conditionalFormatting>
  <dataValidations count="4">
    <dataValidation type="list" allowBlank="1" showInputMessage="1" showErrorMessage="1" sqref="O9:O28" xr:uid="{EAB9324B-DC5F-4F89-A0C9-958D9C37802D}">
      <formula1>INDIRECT($N9)</formula1>
    </dataValidation>
    <dataValidation allowBlank="1" showInputMessage="1" showErrorMessage="1" prompt="Es la materialización del riesgo y las consecuencias de su aparición. Su escala es: 5 bajo impacto, 10 medio, 20 alto impacto._x000a_" sqref="JP8:JV8" xr:uid="{2B4A21EC-06E3-4070-86A6-5A9F39A625E6}"/>
    <dataValidation allowBlank="1" showInputMessage="1" showErrorMessage="1" prompt="La probabilidad se encuentra determinada por una escala de 1 a 3, siendo 1 la menor probabilidad de ocurrencia del riesgo y 3 la mayor probabilidad de  ocurrencia." sqref="JO8" xr:uid="{896774EF-88C5-4768-98E8-B51781313C5E}"/>
    <dataValidation type="list" allowBlank="1" showInputMessage="1" showErrorMessage="1" sqref="JP9:JV16" xr:uid="{023B0807-EA1E-4FE2-9712-B6FADDFCC701}">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8401-F4DA-4B7C-9B15-BC108F8EA4E2}">
  <dimension ref="A1:AX35"/>
  <sheetViews>
    <sheetView workbookViewId="0">
      <selection activeCell="I8" sqref="I8"/>
    </sheetView>
  </sheetViews>
  <sheetFormatPr defaultColWidth="14.28515625" defaultRowHeight="12.75"/>
  <cols>
    <col min="1" max="1" width="11.5703125" style="33" customWidth="1"/>
    <col min="2" max="2" width="41.57031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49.2851562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+'[6]2 CONTEXTO E IDENTIFICACIÓN'!C1</f>
        <v>MAPA DE RIESGOS</v>
      </c>
      <c r="C1" s="1" t="str">
        <f>+'[6]2 CONTEXTO E IDENTIFICACIÓN'!D1</f>
        <v>CÓDIGO:</v>
      </c>
      <c r="D1" s="2">
        <f>+'[6]2 CONTEXTO E IDENTIFICACIÓN'!E1</f>
        <v>0</v>
      </c>
      <c r="E1" s="3"/>
      <c r="F1" s="4" t="str">
        <f>+'[6]2 CONTEXTO E IDENTIFICACIÓN'!$G$4</f>
        <v>Elaboración o Actualización:</v>
      </c>
      <c r="G1" s="5" t="str">
        <f>+IF('[6]2 CONTEXTO E IDENTIFICACIÓN'!$H$4="","",'[6]2 CONTEXTO E IDENTIFICACIÓN'!$H$4)</f>
        <v/>
      </c>
      <c r="H1" s="6"/>
      <c r="I1" s="6"/>
      <c r="U1" s="8"/>
      <c r="V1" s="8"/>
      <c r="AR1" s="9"/>
      <c r="AS1" s="9"/>
      <c r="AT1" s="9"/>
      <c r="AU1" s="9"/>
      <c r="AV1" s="9"/>
    </row>
    <row r="2" spans="1:50" s="7" customFormat="1">
      <c r="A2" s="164"/>
      <c r="B2" s="161"/>
      <c r="C2" s="1" t="str">
        <f>+'[6]2 CONTEXTO E IDENTIFICACIÓN'!D2</f>
        <v>VERSIÓN:</v>
      </c>
      <c r="D2" s="2">
        <f>+'[6]2 CONTEXTO E IDENTIFICACIÓN'!E2</f>
        <v>0</v>
      </c>
      <c r="E2" s="3"/>
      <c r="F2" s="10" t="str">
        <f>+'[6]2 CONTEXTO E IDENTIFICACIÓN'!$E$5</f>
        <v>Vigencia del:</v>
      </c>
      <c r="G2" s="11">
        <f>+IF('[6]2 CONTEXTO E IDENTIFICACIÓN'!$F$5="","",'[6]2 CONTEXTO E IDENTIFICACIÓN'!$F$5)</f>
        <v>2025</v>
      </c>
      <c r="H2" s="12" t="s">
        <v>0</v>
      </c>
      <c r="I2" s="13" t="str">
        <f>+IF('[6]2 CONTEXTO E IDENTIFICACIÓN'!$H$5="","",'[6]2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+IF('[6]2 CONTEXTO E IDENTIFICACIÓN'!$C$4="","",'[6]2 CONTEXTO E IDENTIFICACIÓN'!$C$4)</f>
        <v/>
      </c>
      <c r="C4" s="165"/>
      <c r="D4" s="165"/>
      <c r="E4" s="19"/>
      <c r="F4" s="19"/>
      <c r="G4" s="19"/>
      <c r="H4" s="19"/>
      <c r="I4" s="19"/>
      <c r="J4" s="19"/>
      <c r="K4" s="20"/>
      <c r="S4" s="8"/>
      <c r="T4" s="8"/>
      <c r="AR4" s="9"/>
      <c r="AS4" s="9"/>
      <c r="AT4" s="9"/>
      <c r="AU4" s="9"/>
      <c r="AV4" s="9"/>
    </row>
    <row r="5" spans="1:50" s="7" customFormat="1" ht="30">
      <c r="A5" s="18" t="s">
        <v>2</v>
      </c>
      <c r="B5" s="165" t="str">
        <f>+IF('[6]2 CONTEXTO E IDENTIFICACIÓN'!$E$4="","",'[6]2 CONTEXTO E IDENTIFICACIÓN'!$E$4)</f>
        <v>SECRETARIA JURIDICA</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15">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38.25">
      <c r="A9" s="45" t="str">
        <f>'[6]2 CONTEXTO E IDENTIFICACIÓN'!A9</f>
        <v>R1</v>
      </c>
      <c r="B9" s="46" t="str">
        <f>+'[6]2 CONTEXTO E IDENTIFICACIÓN'!F9</f>
        <v>Vencimiento de términos para presentar contestaciones o  interponer recursos</v>
      </c>
      <c r="C9" s="47">
        <f>+'[6]3 PROBABIL E IMPACTO INHERENTE'!E9</f>
        <v>0.6</v>
      </c>
      <c r="D9" s="47">
        <f>+'[6]3 PROBABIL E IMPACTO INHERENTE'!M9</f>
        <v>0.8</v>
      </c>
      <c r="E9" s="48" t="str">
        <f>+'[6]4 MAPA CALOR INHERENTE'!C9</f>
        <v>Media</v>
      </c>
      <c r="F9" s="48" t="str">
        <f>+'[6]4 MAPA CALOR INHERENTE'!D9</f>
        <v>Mayor</v>
      </c>
      <c r="G9" s="46" t="str">
        <f>+'[6]4 MAPA CALOR INHERENTE'!E9</f>
        <v>Alto</v>
      </c>
      <c r="H9" s="49">
        <f>+'[6]6 MAPA CALOR RESIDUAL'!C9</f>
        <v>0.36</v>
      </c>
      <c r="I9" s="50">
        <f>+'[6]6 MAPA CALOR RESIDUAL'!D9</f>
        <v>0.8</v>
      </c>
      <c r="J9" s="48" t="str">
        <f>+'[6]6 MAPA CALOR RESIDUAL'!E9</f>
        <v>Baja</v>
      </c>
      <c r="K9" s="48" t="str">
        <f>+'[6]6 MAPA CALOR RESIDUAL'!F9</f>
        <v>Mayor</v>
      </c>
      <c r="L9" s="46" t="str">
        <f>+'[6]6 MAPA CALOR RESIDUAL'!G9</f>
        <v>Alto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133</v>
      </c>
      <c r="R9" s="51" t="s">
        <v>134</v>
      </c>
      <c r="S9" s="64">
        <v>46023</v>
      </c>
      <c r="T9" s="64">
        <v>46387</v>
      </c>
      <c r="U9" s="51"/>
      <c r="V9" s="51"/>
      <c r="W9" s="51"/>
      <c r="X9" s="51"/>
      <c r="Y9" s="51"/>
      <c r="Z9" s="51" t="s">
        <v>70</v>
      </c>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38.25">
      <c r="A10" s="45" t="str">
        <f>'[6]2 CONTEXTO E IDENTIFICACIÓN'!A10</f>
        <v>R2</v>
      </c>
      <c r="B10" s="46" t="str">
        <f>+'[6]2 CONTEXTO E IDENTIFICACIÓN'!F10</f>
        <v>Presentación o contestación de acciones judiciales sin las evidencias y/o pruebas necesarias.</v>
      </c>
      <c r="C10" s="47">
        <f>+'[6]3 PROBABIL E IMPACTO INHERENTE'!E10</f>
        <v>0.6</v>
      </c>
      <c r="D10" s="47">
        <f>+'[6]3 PROBABIL E IMPACTO INHERENTE'!M10</f>
        <v>0.8</v>
      </c>
      <c r="E10" s="48" t="str">
        <f>+'[6]4 MAPA CALOR INHERENTE'!C10</f>
        <v>Media</v>
      </c>
      <c r="F10" s="48" t="str">
        <f>+'[6]4 MAPA CALOR INHERENTE'!D10</f>
        <v>Mayor</v>
      </c>
      <c r="G10" s="46" t="str">
        <f>+'[6]4 MAPA CALOR INHERENTE'!E10</f>
        <v>Alto</v>
      </c>
      <c r="H10" s="49">
        <f>+'[6]5 VALORACIÓN DEL CONTROL'!S15</f>
        <v>0.36</v>
      </c>
      <c r="I10" s="50">
        <f>+'[6]5 VALORACIÓN DEL CONTROL'!T15</f>
        <v>0.8</v>
      </c>
      <c r="J10" s="48" t="str">
        <f t="shared" ref="J10:J28" si="3">+IF(H10=0,"",IF(H10&lt;=$AD$13,$AE$13,IF(H10&lt;=$AD$12,$AE$12,IF(H10&lt;=$AD$11,$AE$11,IF(H10&lt;=$AD$10,$AE$10,IF(H10&lt;=$AD$9,$AE$9,""))))))</f>
        <v>Baja</v>
      </c>
      <c r="K10" s="48" t="str">
        <f t="shared" ref="K10:K28" si="4">+IF(I10=0,"",IF(I10&lt;=$AF$7,$AF$8,IF(I10&lt;=$AG$7,$AG$8,IF(I10&lt;=$AH$7,$AH$8,IF(I10&lt;=$AI$7,$AI$8,IF(I10&lt;=$AJ$7,$AJ$8,""))))))</f>
        <v>Mayor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Alto</v>
      </c>
      <c r="M10" s="46" t="str">
        <f t="shared" si="0"/>
        <v>Requiere Plan de Acción</v>
      </c>
      <c r="N10" s="46" t="str">
        <f t="shared" si="1"/>
        <v>Reducir_mitigar_Transferir_Evitar</v>
      </c>
      <c r="O10" s="51" t="s">
        <v>36</v>
      </c>
      <c r="P10" s="46" t="str">
        <f t="shared" si="2"/>
        <v>Reducir_Mitigar</v>
      </c>
      <c r="Q10" s="51" t="s">
        <v>135</v>
      </c>
      <c r="R10" s="51" t="s">
        <v>136</v>
      </c>
      <c r="S10" s="64">
        <v>46143</v>
      </c>
      <c r="T10" s="64">
        <v>46387</v>
      </c>
      <c r="U10" s="51"/>
      <c r="V10" s="51"/>
      <c r="W10" s="51"/>
      <c r="X10" s="51"/>
      <c r="Y10" s="51"/>
      <c r="Z10" s="51" t="s">
        <v>70</v>
      </c>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76.5">
      <c r="A11" s="45" t="str">
        <f>'[6]2 CONTEXTO E IDENTIFICACIÓN'!A11</f>
        <v>R3</v>
      </c>
      <c r="B11" s="46" t="str">
        <f>+'[6]2 CONTEXTO E IDENTIFICACIÓN'!F11</f>
        <v>Manipulación de estudios previos, pliegos de condiciones, respuestas a observaciones, evaluación de propuestas, adendas y acto administrativo de adjudicación por terceros interesados en el futuro proceso de contratación..</v>
      </c>
      <c r="C11" s="47">
        <f>+'[6]3 PROBABIL E IMPACTO INHERENTE'!E11</f>
        <v>0.6</v>
      </c>
      <c r="D11" s="47">
        <f>+'[6]3 PROBABIL E IMPACTO INHERENTE'!M11</f>
        <v>0.8</v>
      </c>
      <c r="E11" s="48" t="str">
        <f>+'[6]4 MAPA CALOR INHERENTE'!C11</f>
        <v>Media</v>
      </c>
      <c r="F11" s="48" t="str">
        <f>+'[6]4 MAPA CALOR INHERENTE'!D11</f>
        <v>Mayor</v>
      </c>
      <c r="G11" s="46" t="str">
        <f>+'[6]4 MAPA CALOR INHERENTE'!E11</f>
        <v>Alto</v>
      </c>
      <c r="H11" s="49">
        <f>+'[6]5 VALORACIÓN DEL CONTROL'!S19</f>
        <v>0.36</v>
      </c>
      <c r="I11" s="50">
        <f>+'[6]5 VALORACIÓN DEL CONTROL'!T19</f>
        <v>0.8</v>
      </c>
      <c r="J11" s="48" t="str">
        <f t="shared" si="3"/>
        <v>Baja</v>
      </c>
      <c r="K11" s="48" t="str">
        <f t="shared" si="4"/>
        <v>Mayor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Alto</v>
      </c>
      <c r="M11" s="46" t="str">
        <f t="shared" si="0"/>
        <v>Requiere Plan de Acción</v>
      </c>
      <c r="N11" s="46" t="str">
        <f t="shared" si="1"/>
        <v>Reducir_mitigar_Transferir_Evitar</v>
      </c>
      <c r="O11" s="51" t="s">
        <v>47</v>
      </c>
      <c r="P11" s="46" t="str">
        <f t="shared" si="2"/>
        <v>Evitar</v>
      </c>
      <c r="Q11" s="51" t="s">
        <v>137</v>
      </c>
      <c r="R11" s="51" t="s">
        <v>138</v>
      </c>
      <c r="S11" s="64">
        <v>46023</v>
      </c>
      <c r="T11" s="64">
        <v>46387</v>
      </c>
      <c r="U11" s="51" t="s">
        <v>139</v>
      </c>
      <c r="V11" s="51"/>
      <c r="W11" s="51"/>
      <c r="X11" s="51"/>
      <c r="Y11" s="51"/>
      <c r="Z11" s="51" t="s">
        <v>70</v>
      </c>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76.5">
      <c r="A12" s="45" t="str">
        <f>'[6]2 CONTEXTO E IDENTIFICACIÓN'!A12</f>
        <v>R4</v>
      </c>
      <c r="B12" s="46" t="str">
        <f>+'[6]2 CONTEXTO E IDENTIFICACIÓN'!F12</f>
        <v>Asesoría o recomendación que direccionen indebidamente el proceso de selección a un proponente en específico</v>
      </c>
      <c r="C12" s="47">
        <f>+'[6]3 PROBABIL E IMPACTO INHERENTE'!E12</f>
        <v>0.6</v>
      </c>
      <c r="D12" s="47">
        <f>+'[6]3 PROBABIL E IMPACTO INHERENTE'!M12</f>
        <v>0.8</v>
      </c>
      <c r="E12" s="48" t="str">
        <f>+'[6]4 MAPA CALOR INHERENTE'!C12</f>
        <v>Media</v>
      </c>
      <c r="F12" s="48" t="str">
        <f>+'[6]4 MAPA CALOR INHERENTE'!D12</f>
        <v>Mayor</v>
      </c>
      <c r="G12" s="46" t="str">
        <f>+'[6]4 MAPA CALOR INHERENTE'!E12</f>
        <v>Alto</v>
      </c>
      <c r="H12" s="49">
        <f>+'[6]5 VALORACIÓN DEL CONTROL'!S23</f>
        <v>0.216</v>
      </c>
      <c r="I12" s="50">
        <f>+'[6]5 VALORACIÓN DEL CONTROL'!T23</f>
        <v>0.8</v>
      </c>
      <c r="J12" s="48" t="str">
        <f t="shared" si="3"/>
        <v>Baja</v>
      </c>
      <c r="K12" s="48" t="str">
        <f t="shared" si="4"/>
        <v>Mayor</v>
      </c>
      <c r="L12" s="46" t="str">
        <f t="shared" si="5"/>
        <v>Alto</v>
      </c>
      <c r="M12" s="46" t="str">
        <f t="shared" si="0"/>
        <v>Requiere Plan de Acción</v>
      </c>
      <c r="N12" s="46" t="str">
        <f t="shared" si="1"/>
        <v>Reducir_mitigar_Transferir_Evitar</v>
      </c>
      <c r="O12" s="51" t="s">
        <v>47</v>
      </c>
      <c r="P12" s="46" t="str">
        <f t="shared" si="2"/>
        <v>Evitar</v>
      </c>
      <c r="Q12" s="51" t="s">
        <v>140</v>
      </c>
      <c r="R12" s="51" t="s">
        <v>141</v>
      </c>
      <c r="S12" s="64">
        <v>46023</v>
      </c>
      <c r="T12" s="64">
        <v>46387</v>
      </c>
      <c r="U12" s="51" t="s">
        <v>139</v>
      </c>
      <c r="V12" s="51"/>
      <c r="W12" s="51"/>
      <c r="X12" s="51"/>
      <c r="Y12" s="51"/>
      <c r="Z12" s="51" t="s">
        <v>70</v>
      </c>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77.25" thickBot="1">
      <c r="A13" s="45" t="str">
        <f>'[6]2 CONTEXTO E IDENTIFICACIÓN'!A13</f>
        <v>R5</v>
      </c>
      <c r="B13" s="46" t="str">
        <f>+'[6]2 CONTEXTO E IDENTIFICACIÓN'!F13</f>
        <v>Propuestas de dádivas y beneficios particulares a los funcionarios y/o asesores que realicen el acompañamiento con el fin de beneficiar  a un oferente</v>
      </c>
      <c r="C13" s="47">
        <f>+'[6]3 PROBABIL E IMPACTO INHERENTE'!E13</f>
        <v>0.6</v>
      </c>
      <c r="D13" s="47">
        <f>+'[6]3 PROBABIL E IMPACTO INHERENTE'!M13</f>
        <v>0.6</v>
      </c>
      <c r="E13" s="48" t="str">
        <f>+'[6]4 MAPA CALOR INHERENTE'!C13</f>
        <v>Media</v>
      </c>
      <c r="F13" s="48" t="str">
        <f>+'[6]4 MAPA CALOR INHERENTE'!D13</f>
        <v>Moderado</v>
      </c>
      <c r="G13" s="46" t="str">
        <f>+'[6]4 MAPA CALOR INHERENTE'!E13</f>
        <v>Moderado</v>
      </c>
      <c r="H13" s="49">
        <f>+'[6]5 VALORACIÓN DEL CONTROL'!S27</f>
        <v>0.216</v>
      </c>
      <c r="I13" s="50">
        <f>+'[6]5 VALORACIÓN DEL CONTROL'!T27</f>
        <v>0.6</v>
      </c>
      <c r="J13" s="48" t="str">
        <f t="shared" si="3"/>
        <v>Baja</v>
      </c>
      <c r="K13" s="48" t="str">
        <f t="shared" si="4"/>
        <v>Moderado</v>
      </c>
      <c r="L13" s="46" t="str">
        <f t="shared" si="5"/>
        <v>Moderado</v>
      </c>
      <c r="M13" s="46" t="str">
        <f t="shared" si="0"/>
        <v>Requiere Plan de Acción</v>
      </c>
      <c r="N13" s="46" t="str">
        <f t="shared" si="1"/>
        <v>Reducir_mitigar_Transferir_Evitar</v>
      </c>
      <c r="O13" s="51" t="s">
        <v>47</v>
      </c>
      <c r="P13" s="46" t="str">
        <f t="shared" si="2"/>
        <v>Evitar</v>
      </c>
      <c r="Q13" s="51" t="s">
        <v>142</v>
      </c>
      <c r="R13" s="51" t="s">
        <v>141</v>
      </c>
      <c r="S13" s="64">
        <v>46023</v>
      </c>
      <c r="T13" s="64">
        <v>46387</v>
      </c>
      <c r="U13" s="51" t="s">
        <v>139</v>
      </c>
      <c r="V13" s="51"/>
      <c r="W13" s="51"/>
      <c r="X13" s="51"/>
      <c r="Y13" s="51"/>
      <c r="Z13" s="51" t="s">
        <v>70</v>
      </c>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51">
      <c r="A14" s="45" t="str">
        <f>'[6]2 CONTEXTO E IDENTIFICACIÓN'!A14</f>
        <v>R6</v>
      </c>
      <c r="B14" s="46" t="str">
        <f>+'[6]2 CONTEXTO E IDENTIFICACIÓN'!F14</f>
        <v>Posibilidad de manipular, omitir,retrasar o direccionar los requerimientos enviados a las ESAL dentro de los procesos de inspeccion y vigilancia para favorecer intereses particulares</v>
      </c>
      <c r="C14" s="47">
        <f>+'[6]3 PROBABIL E IMPACTO INHERENTE'!E14</f>
        <v>0.6</v>
      </c>
      <c r="D14" s="47">
        <f>+'[6]3 PROBABIL E IMPACTO INHERENTE'!M14</f>
        <v>0.4</v>
      </c>
      <c r="E14" s="48" t="str">
        <f>+'[6]4 MAPA CALOR INHERENTE'!C14</f>
        <v>Media</v>
      </c>
      <c r="F14" s="48" t="str">
        <f>+'[6]4 MAPA CALOR INHERENTE'!D14</f>
        <v>Menor</v>
      </c>
      <c r="G14" s="46" t="str">
        <f>+'[6]4 MAPA CALOR INHERENTE'!E14</f>
        <v>Moderado</v>
      </c>
      <c r="H14" s="49">
        <f>+'[6]5 VALORACIÓN DEL CONTROL'!S31</f>
        <v>0.15</v>
      </c>
      <c r="I14" s="50">
        <f>+'[6]5 VALORACIÓN DEL CONTROL'!T31</f>
        <v>0.4</v>
      </c>
      <c r="J14" s="48" t="str">
        <f t="shared" si="3"/>
        <v>Muy Baja</v>
      </c>
      <c r="K14" s="48" t="str">
        <f t="shared" si="4"/>
        <v>Menor</v>
      </c>
      <c r="L14" s="46" t="str">
        <f t="shared" si="5"/>
        <v>Bajo</v>
      </c>
      <c r="M14" s="46" t="str">
        <f t="shared" si="0"/>
        <v>No requiere Plan de Acción</v>
      </c>
      <c r="N14" s="46" t="str">
        <f t="shared" si="1"/>
        <v>Aceptar</v>
      </c>
      <c r="O14" s="51" t="s">
        <v>47</v>
      </c>
      <c r="P14" s="46" t="str">
        <f t="shared" si="2"/>
        <v>Aceptar</v>
      </c>
      <c r="Q14" s="51"/>
      <c r="R14" s="51"/>
      <c r="S14" s="64"/>
      <c r="T14" s="64"/>
      <c r="U14" s="51"/>
      <c r="V14" s="51"/>
      <c r="W14" s="51"/>
      <c r="X14" s="51"/>
      <c r="Y14" s="51"/>
      <c r="Z14" s="51" t="s">
        <v>70</v>
      </c>
      <c r="AA14" s="54"/>
      <c r="AB14" s="54"/>
      <c r="AM14" s="37"/>
      <c r="AN14" s="37"/>
      <c r="AO14" s="44"/>
      <c r="AP14" s="60"/>
      <c r="AQ14" s="61"/>
      <c r="AR14" s="58"/>
      <c r="AS14" s="58"/>
      <c r="AT14" s="58"/>
      <c r="AU14" s="58"/>
      <c r="AV14" s="58"/>
      <c r="AW14" s="44"/>
      <c r="AX14" s="44"/>
    </row>
    <row r="15" spans="1:50" ht="38.25">
      <c r="A15" s="45" t="str">
        <f>'[6]2 CONTEXTO E IDENTIFICACIÓN'!A15</f>
        <v>R7</v>
      </c>
      <c r="B15" s="46" t="str">
        <f>+'[6]2 CONTEXTO E IDENTIFICACIÓN'!F15</f>
        <v>Incumplimiento en los términos de atención de peticiones, consultas y conceptos juridicos para beneficio propio o de particulares.</v>
      </c>
      <c r="C15" s="47">
        <f>+'[6]3 PROBABIL E IMPACTO INHERENTE'!E15</f>
        <v>0.6</v>
      </c>
      <c r="D15" s="47">
        <f>+'[6]3 PROBABIL E IMPACTO INHERENTE'!M15</f>
        <v>0.4</v>
      </c>
      <c r="E15" s="48" t="str">
        <f>+'[6]4 MAPA CALOR INHERENTE'!C15</f>
        <v>Media</v>
      </c>
      <c r="F15" s="48" t="str">
        <f>+'[6]4 MAPA CALOR INHERENTE'!D15</f>
        <v>Menor</v>
      </c>
      <c r="G15" s="46" t="str">
        <f>+'[6]4 MAPA CALOR INHERENTE'!E15</f>
        <v>Moderado</v>
      </c>
      <c r="H15" s="49">
        <f>+'[6]5 VALORACIÓN DEL CONTROL'!S35</f>
        <v>0.3</v>
      </c>
      <c r="I15" s="50">
        <f>+'[6]5 VALORACIÓN DEL CONTROL'!T35</f>
        <v>0.4</v>
      </c>
      <c r="J15" s="48" t="str">
        <f t="shared" si="3"/>
        <v>Baja</v>
      </c>
      <c r="K15" s="48" t="str">
        <f t="shared" si="4"/>
        <v>Menor</v>
      </c>
      <c r="L15" s="46" t="str">
        <f t="shared" si="5"/>
        <v>Moderado</v>
      </c>
      <c r="M15" s="46" t="str">
        <f t="shared" si="0"/>
        <v>Requiere Plan de Acción</v>
      </c>
      <c r="N15" s="46" t="str">
        <f t="shared" si="1"/>
        <v>Reducir_mitigar_Transferir_Evitar</v>
      </c>
      <c r="O15" s="51" t="s">
        <v>47</v>
      </c>
      <c r="P15" s="46" t="str">
        <f t="shared" si="2"/>
        <v>Evitar</v>
      </c>
      <c r="Q15" s="51" t="s">
        <v>143</v>
      </c>
      <c r="R15" s="51" t="s">
        <v>144</v>
      </c>
      <c r="S15" s="64">
        <v>46023</v>
      </c>
      <c r="T15" s="64">
        <v>46387</v>
      </c>
      <c r="U15" s="51"/>
      <c r="V15" s="51"/>
      <c r="W15" s="51"/>
      <c r="X15" s="51"/>
      <c r="Y15" s="51"/>
      <c r="Z15" s="51" t="s">
        <v>70</v>
      </c>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63.75">
      <c r="A16" s="45" t="str">
        <f>'[6]2 CONTEXTO E IDENTIFICACIÓN'!A16</f>
        <v>R8</v>
      </c>
      <c r="B16" s="46" t="str">
        <f>+'[6]2 CONTEXTO E IDENTIFICACIÓN'!F16</f>
        <v xml:space="preserve">Expedir resoluciones de reconocimiento de personeria , reforma de Estatutos e Inscripcion de Dignatarios sin el lleno de los requisitos Legales, para beneficio de particulares
</v>
      </c>
      <c r="C16" s="47">
        <f>+'[6]3 PROBABIL E IMPACTO INHERENTE'!E16</f>
        <v>0.6</v>
      </c>
      <c r="D16" s="47">
        <f>+'[6]3 PROBABIL E IMPACTO INHERENTE'!M16</f>
        <v>0.6</v>
      </c>
      <c r="E16" s="48" t="str">
        <f>+'[6]4 MAPA CALOR INHERENTE'!C16</f>
        <v>Media</v>
      </c>
      <c r="F16" s="48" t="str">
        <f>+'[6]4 MAPA CALOR INHERENTE'!D16</f>
        <v>Moderado</v>
      </c>
      <c r="G16" s="46" t="str">
        <f>+'[6]4 MAPA CALOR INHERENTE'!E16</f>
        <v>Moderado</v>
      </c>
      <c r="H16" s="49">
        <f>+'[6]5 VALORACIÓN DEL CONTROL'!S39</f>
        <v>0.15</v>
      </c>
      <c r="I16" s="50">
        <f>+'[6]5 VALORACIÓN DEL CONTROL'!T39</f>
        <v>0.6</v>
      </c>
      <c r="J16" s="48" t="str">
        <f t="shared" si="3"/>
        <v>Muy Baja</v>
      </c>
      <c r="K16" s="48" t="str">
        <f t="shared" si="4"/>
        <v>Moderado</v>
      </c>
      <c r="L16" s="46" t="str">
        <f t="shared" si="5"/>
        <v>Moderado</v>
      </c>
      <c r="M16" s="46" t="str">
        <f t="shared" si="0"/>
        <v>Requiere Plan de Acción</v>
      </c>
      <c r="N16" s="46" t="str">
        <f t="shared" si="1"/>
        <v>Reducir_mitigar_Transferir_Evitar</v>
      </c>
      <c r="O16" s="51" t="s">
        <v>47</v>
      </c>
      <c r="P16" s="46" t="str">
        <f t="shared" si="2"/>
        <v>Evitar</v>
      </c>
      <c r="Q16" s="51" t="s">
        <v>145</v>
      </c>
      <c r="R16" s="51" t="s">
        <v>136</v>
      </c>
      <c r="S16" s="64">
        <v>46023</v>
      </c>
      <c r="T16" s="64">
        <v>46387</v>
      </c>
      <c r="U16" s="51"/>
      <c r="V16" s="51"/>
      <c r="W16" s="51"/>
      <c r="X16" s="51"/>
      <c r="Y16" s="51"/>
      <c r="Z16" s="51" t="s">
        <v>70</v>
      </c>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51">
      <c r="A17" s="45" t="str">
        <f>'[6]2 CONTEXTO E IDENTIFICACIÓN'!A17</f>
        <v>R9</v>
      </c>
      <c r="B17" s="46" t="str">
        <f>+'[6]2 CONTEXTO E IDENTIFICACIÓN'!F17</f>
        <v>Posibilidad de afectacion economica y de transparencia  debido a la suplantacion de identidad por parte del extranjero que va a obtener la Nacionalidad   Colombiana</v>
      </c>
      <c r="C17" s="47">
        <f>+'[6]3 PROBABIL E IMPACTO INHERENTE'!E17</f>
        <v>0.2</v>
      </c>
      <c r="D17" s="47">
        <f>+'[6]3 PROBABIL E IMPACTO INHERENTE'!M17</f>
        <v>0.6</v>
      </c>
      <c r="E17" s="48" t="str">
        <f>+'[6]4 MAPA CALOR INHERENTE'!C17</f>
        <v>Muy Baja</v>
      </c>
      <c r="F17" s="48" t="str">
        <f>+'[6]4 MAPA CALOR INHERENTE'!D17</f>
        <v>Moderado</v>
      </c>
      <c r="G17" s="46" t="str">
        <f>+'[6]4 MAPA CALOR INHERENTE'!E17</f>
        <v>Moderado</v>
      </c>
      <c r="H17" s="49">
        <f>+'[6]5 VALORACIÓN DEL CONTROL'!S43</f>
        <v>0.12</v>
      </c>
      <c r="I17" s="50">
        <f>+'[6]5 VALORACIÓN DEL CONTROL'!T43</f>
        <v>0.6</v>
      </c>
      <c r="J17" s="48" t="str">
        <f t="shared" si="3"/>
        <v>Muy Baja</v>
      </c>
      <c r="K17" s="48" t="str">
        <f t="shared" si="4"/>
        <v>Moderado</v>
      </c>
      <c r="L17" s="46" t="str">
        <f t="shared" si="5"/>
        <v>Moderado</v>
      </c>
      <c r="M17" s="46" t="str">
        <f t="shared" si="0"/>
        <v>Requiere Plan de Acción</v>
      </c>
      <c r="N17" s="46" t="str">
        <f t="shared" si="1"/>
        <v>Reducir_mitigar_Transferir_Evitar</v>
      </c>
      <c r="O17" s="51"/>
      <c r="P17" s="46">
        <f t="shared" si="2"/>
        <v>0</v>
      </c>
      <c r="Q17" s="51"/>
      <c r="R17" s="51"/>
      <c r="S17" s="64"/>
      <c r="T17" s="64"/>
      <c r="U17" s="51"/>
      <c r="V17" s="51"/>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'[6]2 CONTEXTO E IDENTIFICACIÓN'!A18</f>
        <v>R10</v>
      </c>
      <c r="B18" s="46" t="str">
        <f>+'[6]2 CONTEXTO E IDENTIFICACIÓN'!F18</f>
        <v xml:space="preserve">  </v>
      </c>
      <c r="C18" s="47" t="str">
        <f>+'[6]3 PROBABIL E IMPACTO INHERENTE'!E18</f>
        <v/>
      </c>
      <c r="D18" s="47" t="str">
        <f>+'[6]3 PROBABIL E IMPACTO INHERENTE'!M18</f>
        <v/>
      </c>
      <c r="E18" s="48" t="str">
        <f>+'[6]4 MAPA CALOR INHERENTE'!C18</f>
        <v/>
      </c>
      <c r="F18" s="48" t="str">
        <f>+'[6]4 MAPA CALOR INHERENTE'!D18</f>
        <v/>
      </c>
      <c r="G18" s="46" t="str">
        <f>+'[6]4 MAPA CALOR INHERENTE'!E18</f>
        <v/>
      </c>
      <c r="H18" s="49" t="str">
        <f>+'[6]5 VALORACIÓN DEL CONTROL'!S47</f>
        <v/>
      </c>
      <c r="I18" s="50" t="str">
        <f>+'[6]5 VALORACIÓN DEL CONTROL'!T47</f>
        <v/>
      </c>
      <c r="J18" s="48" t="str">
        <f t="shared" si="3"/>
        <v/>
      </c>
      <c r="K18" s="48" t="str">
        <f t="shared" si="4"/>
        <v/>
      </c>
      <c r="L18" s="46" t="str">
        <f t="shared" si="5"/>
        <v/>
      </c>
      <c r="M18" s="46" t="str">
        <f t="shared" si="0"/>
        <v/>
      </c>
      <c r="N18" s="46" t="str">
        <f t="shared" si="1"/>
        <v/>
      </c>
      <c r="O18" s="51"/>
      <c r="P18" s="46" t="str">
        <f t="shared" si="2"/>
        <v/>
      </c>
      <c r="Q18" s="51"/>
      <c r="R18" s="51"/>
      <c r="S18" s="64"/>
      <c r="T18" s="64"/>
      <c r="U18" s="51"/>
      <c r="V18" s="51"/>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'[6]2 CONTEXTO E IDENTIFICACIÓN'!A19</f>
        <v>R11</v>
      </c>
      <c r="B19" s="46" t="str">
        <f>+'[6]2 CONTEXTO E IDENTIFICACIÓN'!F19</f>
        <v xml:space="preserve">  </v>
      </c>
      <c r="C19" s="47" t="str">
        <f>+'[6]3 PROBABIL E IMPACTO INHERENTE'!E19</f>
        <v/>
      </c>
      <c r="D19" s="47" t="str">
        <f>+'[6]3 PROBABIL E IMPACTO INHERENTE'!M19</f>
        <v/>
      </c>
      <c r="E19" s="48" t="str">
        <f>+'[6]4 MAPA CALOR INHERENTE'!C19</f>
        <v/>
      </c>
      <c r="F19" s="48" t="str">
        <f>+'[6]4 MAPA CALOR INHERENTE'!D19</f>
        <v/>
      </c>
      <c r="G19" s="46" t="str">
        <f>+'[6]4 MAPA CALOR INHERENTE'!E19</f>
        <v/>
      </c>
      <c r="H19" s="49" t="str">
        <f>+'[6]5 VALORACIÓN DEL CONTROL'!S51</f>
        <v/>
      </c>
      <c r="I19" s="50" t="str">
        <f>+'[6]5 VALORACIÓN DEL CONTROL'!T51</f>
        <v/>
      </c>
      <c r="J19" s="48" t="str">
        <f t="shared" si="3"/>
        <v/>
      </c>
      <c r="K19" s="48" t="str">
        <f t="shared" si="4"/>
        <v/>
      </c>
      <c r="L19" s="46" t="str">
        <f t="shared" si="5"/>
        <v/>
      </c>
      <c r="M19" s="46" t="str">
        <f t="shared" si="0"/>
        <v/>
      </c>
      <c r="N19" s="46" t="str">
        <f t="shared" si="1"/>
        <v/>
      </c>
      <c r="O19" s="51"/>
      <c r="P19" s="46" t="str">
        <f t="shared" si="2"/>
        <v/>
      </c>
      <c r="Q19" s="51"/>
      <c r="R19" s="51"/>
      <c r="S19" s="64"/>
      <c r="T19" s="64"/>
      <c r="U19" s="51"/>
      <c r="V19" s="51"/>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'[6]2 CONTEXTO E IDENTIFICACIÓN'!A20</f>
        <v>R12</v>
      </c>
      <c r="B20" s="46" t="str">
        <f>+'[6]2 CONTEXTO E IDENTIFICACIÓN'!F20</f>
        <v xml:space="preserve">  </v>
      </c>
      <c r="C20" s="47" t="str">
        <f>+'[6]3 PROBABIL E IMPACTO INHERENTE'!E20</f>
        <v/>
      </c>
      <c r="D20" s="47" t="str">
        <f>+'[6]3 PROBABIL E IMPACTO INHERENTE'!M20</f>
        <v/>
      </c>
      <c r="E20" s="48" t="str">
        <f>+'[6]4 MAPA CALOR INHERENTE'!C20</f>
        <v/>
      </c>
      <c r="F20" s="48" t="str">
        <f>+'[6]4 MAPA CALOR INHERENTE'!D20</f>
        <v/>
      </c>
      <c r="G20" s="46" t="str">
        <f>+'[6]4 MAPA CALOR INHERENTE'!E20</f>
        <v/>
      </c>
      <c r="H20" s="49" t="str">
        <f>+'[6]5 VALORACIÓN DEL CONTROL'!S55</f>
        <v/>
      </c>
      <c r="I20" s="50" t="str">
        <f>+'[6]5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'[6]2 CONTEXTO E IDENTIFICACIÓN'!A21</f>
        <v>R13</v>
      </c>
      <c r="B21" s="46" t="str">
        <f>+'[6]2 CONTEXTO E IDENTIFICACIÓN'!F21</f>
        <v xml:space="preserve">  </v>
      </c>
      <c r="C21" s="47" t="str">
        <f>+'[6]3 PROBABIL E IMPACTO INHERENTE'!E21</f>
        <v/>
      </c>
      <c r="D21" s="47" t="str">
        <f>+'[6]3 PROBABIL E IMPACTO INHERENTE'!M21</f>
        <v/>
      </c>
      <c r="E21" s="48" t="str">
        <f>+'[6]4 MAPA CALOR INHERENTE'!C21</f>
        <v/>
      </c>
      <c r="F21" s="48" t="str">
        <f>+'[6]4 MAPA CALOR INHERENTE'!D21</f>
        <v/>
      </c>
      <c r="G21" s="46" t="str">
        <f>+'[6]4 MAPA CALOR INHERENTE'!E21</f>
        <v/>
      </c>
      <c r="H21" s="49" t="str">
        <f>+'[6]5 VALORACIÓN DEL CONTROL'!S59</f>
        <v/>
      </c>
      <c r="I21" s="50" t="str">
        <f>+'[6]5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'[6]2 CONTEXTO E IDENTIFICACIÓN'!A22</f>
        <v>R14</v>
      </c>
      <c r="B22" s="46" t="str">
        <f>+'[6]2 CONTEXTO E IDENTIFICACIÓN'!F22</f>
        <v xml:space="preserve">  </v>
      </c>
      <c r="C22" s="47" t="str">
        <f>+'[6]3 PROBABIL E IMPACTO INHERENTE'!E22</f>
        <v/>
      </c>
      <c r="D22" s="47" t="str">
        <f>+'[6]3 PROBABIL E IMPACTO INHERENTE'!M22</f>
        <v/>
      </c>
      <c r="E22" s="48" t="str">
        <f>+'[6]4 MAPA CALOR INHERENTE'!C22</f>
        <v/>
      </c>
      <c r="F22" s="48" t="str">
        <f>+'[6]4 MAPA CALOR INHERENTE'!D22</f>
        <v/>
      </c>
      <c r="G22" s="46" t="str">
        <f>+'[6]4 MAPA CALOR INHERENTE'!E22</f>
        <v/>
      </c>
      <c r="H22" s="49" t="str">
        <f>+'[6]5 VALORACIÓN DEL CONTROL'!S63</f>
        <v/>
      </c>
      <c r="I22" s="50" t="str">
        <f>+'[6]5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'[6]2 CONTEXTO E IDENTIFICACIÓN'!A23</f>
        <v>R15</v>
      </c>
      <c r="B23" s="46" t="str">
        <f>+'[6]2 CONTEXTO E IDENTIFICACIÓN'!F23</f>
        <v xml:space="preserve">  </v>
      </c>
      <c r="C23" s="47" t="str">
        <f>+'[6]3 PROBABIL E IMPACTO INHERENTE'!E23</f>
        <v/>
      </c>
      <c r="D23" s="47" t="str">
        <f>+'[6]3 PROBABIL E IMPACTO INHERENTE'!M23</f>
        <v/>
      </c>
      <c r="E23" s="48" t="str">
        <f>+'[6]4 MAPA CALOR INHERENTE'!C23</f>
        <v/>
      </c>
      <c r="F23" s="48" t="str">
        <f>+'[6]4 MAPA CALOR INHERENTE'!D23</f>
        <v/>
      </c>
      <c r="G23" s="46" t="str">
        <f>+'[6]4 MAPA CALOR INHERENTE'!E23</f>
        <v/>
      </c>
      <c r="H23" s="49" t="str">
        <f>+'[6]5 VALORACIÓN DEL CONTROL'!S67</f>
        <v/>
      </c>
      <c r="I23" s="50" t="str">
        <f>+'[6]5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'[6]2 CONTEXTO E IDENTIFICACIÓN'!A24</f>
        <v>R16</v>
      </c>
      <c r="B24" s="46" t="str">
        <f>+'[6]2 CONTEXTO E IDENTIFICACIÓN'!F24</f>
        <v xml:space="preserve">  </v>
      </c>
      <c r="C24" s="47" t="str">
        <f>+'[6]3 PROBABIL E IMPACTO INHERENTE'!E24</f>
        <v/>
      </c>
      <c r="D24" s="47" t="str">
        <f>+'[6]3 PROBABIL E IMPACTO INHERENTE'!M24</f>
        <v/>
      </c>
      <c r="E24" s="48" t="str">
        <f>+'[6]4 MAPA CALOR INHERENTE'!C24</f>
        <v/>
      </c>
      <c r="F24" s="48" t="str">
        <f>+'[6]4 MAPA CALOR INHERENTE'!D24</f>
        <v/>
      </c>
      <c r="G24" s="46" t="str">
        <f>+'[6]4 MAPA CALOR INHERENTE'!E24</f>
        <v/>
      </c>
      <c r="H24" s="49" t="str">
        <f>+'[6]5 VALORACIÓN DEL CONTROL'!S71</f>
        <v/>
      </c>
      <c r="I24" s="50" t="str">
        <f>+'[6]5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'[6]2 CONTEXTO E IDENTIFICACIÓN'!A25</f>
        <v>R17</v>
      </c>
      <c r="B25" s="46" t="str">
        <f>+'[6]2 CONTEXTO E IDENTIFICACIÓN'!F25</f>
        <v xml:space="preserve">  </v>
      </c>
      <c r="C25" s="47" t="str">
        <f>+'[6]3 PROBABIL E IMPACTO INHERENTE'!E25</f>
        <v/>
      </c>
      <c r="D25" s="47" t="str">
        <f>+'[6]3 PROBABIL E IMPACTO INHERENTE'!M25</f>
        <v/>
      </c>
      <c r="E25" s="48" t="str">
        <f>+'[6]4 MAPA CALOR INHERENTE'!C25</f>
        <v/>
      </c>
      <c r="F25" s="48" t="str">
        <f>+'[6]4 MAPA CALOR INHERENTE'!D25</f>
        <v/>
      </c>
      <c r="G25" s="46" t="str">
        <f>+'[6]4 MAPA CALOR INHERENTE'!E25</f>
        <v/>
      </c>
      <c r="H25" s="49" t="str">
        <f>+'[6]5 VALORACIÓN DEL CONTROL'!S75</f>
        <v/>
      </c>
      <c r="I25" s="50" t="str">
        <f>+'[6]5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'[6]2 CONTEXTO E IDENTIFICACIÓN'!A26</f>
        <v>R18</v>
      </c>
      <c r="B26" s="46" t="str">
        <f>+'[6]2 CONTEXTO E IDENTIFICACIÓN'!F26</f>
        <v xml:space="preserve">  </v>
      </c>
      <c r="C26" s="47" t="str">
        <f>+'[6]3 PROBABIL E IMPACTO INHERENTE'!E26</f>
        <v/>
      </c>
      <c r="D26" s="47" t="str">
        <f>+'[6]3 PROBABIL E IMPACTO INHERENTE'!M26</f>
        <v/>
      </c>
      <c r="E26" s="48" t="str">
        <f>+'[6]4 MAPA CALOR INHERENTE'!C26</f>
        <v/>
      </c>
      <c r="F26" s="48" t="str">
        <f>+'[6]4 MAPA CALOR INHERENTE'!D26</f>
        <v/>
      </c>
      <c r="G26" s="46" t="str">
        <f>+'[6]4 MAPA CALOR INHERENTE'!E26</f>
        <v/>
      </c>
      <c r="H26" s="49" t="str">
        <f>+'[6]5 VALORACIÓN DEL CONTROL'!S79</f>
        <v/>
      </c>
      <c r="I26" s="50" t="str">
        <f>+'[6]5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'[6]2 CONTEXTO E IDENTIFICACIÓN'!A27</f>
        <v>R19</v>
      </c>
      <c r="B27" s="46" t="str">
        <f>+'[6]2 CONTEXTO E IDENTIFICACIÓN'!F27</f>
        <v xml:space="preserve">  </v>
      </c>
      <c r="C27" s="47" t="str">
        <f>+'[6]3 PROBABIL E IMPACTO INHERENTE'!E27</f>
        <v/>
      </c>
      <c r="D27" s="47" t="str">
        <f>+'[6]3 PROBABIL E IMPACTO INHERENTE'!M27</f>
        <v/>
      </c>
      <c r="E27" s="48" t="str">
        <f>+'[6]4 MAPA CALOR INHERENTE'!C27</f>
        <v/>
      </c>
      <c r="F27" s="48" t="str">
        <f>+'[6]4 MAPA CALOR INHERENTE'!D27</f>
        <v/>
      </c>
      <c r="G27" s="46" t="str">
        <f>+'[6]4 MAPA CALOR INHERENTE'!E27</f>
        <v/>
      </c>
      <c r="H27" s="49" t="str">
        <f>+'[6]5 VALORACIÓN DEL CONTROL'!S83</f>
        <v/>
      </c>
      <c r="I27" s="50" t="str">
        <f>+'[6]5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'[6]2 CONTEXTO E IDENTIFICACIÓN'!A28</f>
        <v>R20</v>
      </c>
      <c r="B28" s="46" t="str">
        <f>+'[6]2 CONTEXTO E IDENTIFICACIÓN'!F28</f>
        <v xml:space="preserve">  </v>
      </c>
      <c r="C28" s="47" t="str">
        <f>+'[6]3 PROBABIL E IMPACTO INHERENTE'!E28</f>
        <v/>
      </c>
      <c r="D28" s="47" t="str">
        <f>+'[6]3 PROBABIL E IMPACTO INHERENTE'!M28</f>
        <v/>
      </c>
      <c r="E28" s="48" t="str">
        <f>+'[6]4 MAPA CALOR INHERENTE'!C28</f>
        <v/>
      </c>
      <c r="F28" s="48" t="str">
        <f>+'[6]4 MAPA CALOR INHERENTE'!D28</f>
        <v/>
      </c>
      <c r="G28" s="46" t="str">
        <f>+'[6]4 MAPA CALOR INHERENTE'!E28</f>
        <v/>
      </c>
      <c r="H28" s="49" t="str">
        <f>+'[6]5 VALORACIÓN DEL CONTROL'!S87</f>
        <v/>
      </c>
      <c r="I28" s="50" t="str">
        <f>+'[6]5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E7:G7"/>
    <mergeCell ref="AF5:AJ5"/>
    <mergeCell ref="A1:A2"/>
    <mergeCell ref="B1:B2"/>
    <mergeCell ref="J7:L7"/>
    <mergeCell ref="U7:W7"/>
    <mergeCell ref="Q7:T7"/>
    <mergeCell ref="B4:D4"/>
    <mergeCell ref="B5:D5"/>
  </mergeCells>
  <conditionalFormatting sqref="E9:E28">
    <cfRule type="cellIs" dxfId="307" priority="6" operator="equal">
      <formula>$AE$13</formula>
    </cfRule>
    <cfRule type="cellIs" dxfId="306" priority="7" operator="equal">
      <formula>$AE$12</formula>
    </cfRule>
    <cfRule type="cellIs" dxfId="305" priority="8" operator="equal">
      <formula>$AE$11</formula>
    </cfRule>
    <cfRule type="cellIs" dxfId="304" priority="9" operator="equal">
      <formula>$AE$10</formula>
    </cfRule>
    <cfRule type="cellIs" dxfId="303" priority="10" operator="equal">
      <formula>$AE$9</formula>
    </cfRule>
  </conditionalFormatting>
  <conditionalFormatting sqref="F9:F28">
    <cfRule type="cellIs" dxfId="302" priority="1" operator="equal">
      <formula>$AF$8</formula>
    </cfRule>
    <cfRule type="cellIs" dxfId="301" priority="2" operator="equal">
      <formula>$AG$8</formula>
    </cfRule>
    <cfRule type="cellIs" dxfId="300" priority="3" operator="equal">
      <formula>$AH$8</formula>
    </cfRule>
    <cfRule type="cellIs" dxfId="299" priority="4" operator="equal">
      <formula>$AI$8</formula>
    </cfRule>
    <cfRule type="cellIs" dxfId="298" priority="5" operator="equal">
      <formula>$AJ$8</formula>
    </cfRule>
  </conditionalFormatting>
  <conditionalFormatting sqref="G9:G28">
    <cfRule type="cellIs" dxfId="297" priority="11" operator="equal">
      <formula>$AF$16</formula>
    </cfRule>
    <cfRule type="cellIs" dxfId="296" priority="12" operator="equal">
      <formula>$AF$17</formula>
    </cfRule>
    <cfRule type="cellIs" dxfId="295" priority="13" operator="equal">
      <formula>$AF$18</formula>
    </cfRule>
    <cfRule type="cellIs" dxfId="294" priority="14" operator="equal">
      <formula>$AF$19</formula>
    </cfRule>
  </conditionalFormatting>
  <conditionalFormatting sqref="I9:J28">
    <cfRule type="cellIs" dxfId="293" priority="15" operator="equal">
      <formula>$AE$13</formula>
    </cfRule>
    <cfRule type="cellIs" dxfId="292" priority="16" operator="equal">
      <formula>$AE$12</formula>
    </cfRule>
    <cfRule type="cellIs" dxfId="291" priority="17" operator="equal">
      <formula>$AE$11</formula>
    </cfRule>
    <cfRule type="cellIs" dxfId="290" priority="18" operator="equal">
      <formula>$AE$10</formula>
    </cfRule>
    <cfRule type="cellIs" dxfId="289" priority="19" operator="equal">
      <formula>$AE$9</formula>
    </cfRule>
  </conditionalFormatting>
  <conditionalFormatting sqref="K9:K28">
    <cfRule type="cellIs" dxfId="288" priority="20" operator="equal">
      <formula>$AF$8</formula>
    </cfRule>
    <cfRule type="cellIs" dxfId="287" priority="21" operator="equal">
      <formula>$AG$8</formula>
    </cfRule>
    <cfRule type="cellIs" dxfId="286" priority="22" operator="equal">
      <formula>$AH$8</formula>
    </cfRule>
    <cfRule type="cellIs" dxfId="285" priority="23" operator="equal">
      <formula>$AI$8</formula>
    </cfRule>
    <cfRule type="cellIs" dxfId="284" priority="24" operator="equal">
      <formula>$AJ$8</formula>
    </cfRule>
  </conditionalFormatting>
  <conditionalFormatting sqref="L9:L28">
    <cfRule type="cellIs" dxfId="283" priority="25" operator="equal">
      <formula>$AF$16</formula>
    </cfRule>
    <cfRule type="cellIs" dxfId="282" priority="26" operator="equal">
      <formula>$AF$17</formula>
    </cfRule>
    <cfRule type="cellIs" dxfId="281" priority="27" operator="equal">
      <formula>$AF$18</formula>
    </cfRule>
    <cfRule type="cellIs" dxfId="280" priority="28" operator="equal">
      <formula>$AF$19</formula>
    </cfRule>
  </conditionalFormatting>
  <dataValidations count="4">
    <dataValidation type="list" allowBlank="1" showInputMessage="1" showErrorMessage="1" sqref="O9:O28" xr:uid="{C78EB149-F288-45BD-B9AF-EA24F17BF3A3}">
      <formula1>INDIRECT($N9)</formula1>
    </dataValidation>
    <dataValidation allowBlank="1" showInputMessage="1" showErrorMessage="1" prompt="Es la materialización del riesgo y las consecuencias de su aparición. Su escala es: 5 bajo impacto, 10 medio, 20 alto impacto._x000a_" sqref="JP8:JV8" xr:uid="{8C5D71C2-025A-4D9A-8010-97A7B92E0621}"/>
    <dataValidation allowBlank="1" showInputMessage="1" showErrorMessage="1" prompt="La probabilidad se encuentra determinada por una escala de 1 a 3, siendo 1 la menor probabilidad de ocurrencia del riesgo y 3 la mayor probabilidad de  ocurrencia." sqref="JO8" xr:uid="{5E76BAF2-4034-48E2-ACBD-A37EAE18CFE5}"/>
    <dataValidation type="list" allowBlank="1" showInputMessage="1" showErrorMessage="1" sqref="JP9:JV16" xr:uid="{EB13FDAD-225A-4707-BD4A-2FAEF8E6C26D}">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BC69-7425-4965-9DAA-73FE0362D274}">
  <dimension ref="A1:AX35"/>
  <sheetViews>
    <sheetView workbookViewId="0">
      <selection activeCell="B5" sqref="B5:D5"/>
    </sheetView>
  </sheetViews>
  <sheetFormatPr defaultColWidth="14.28515625" defaultRowHeight="12.7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1"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+'[7]2 CONTEXTO E IDENTIFICACIÓN'!C1</f>
        <v>MAPA DE RIESGOS</v>
      </c>
      <c r="C1" s="1" t="str">
        <f>+'[7]2 CONTEXTO E IDENTIFICACIÓN'!D1</f>
        <v>CÓDIGO:</v>
      </c>
      <c r="D1" s="2">
        <f>+'[7]2 CONTEXTO E IDENTIFICACIÓN'!E1</f>
        <v>0</v>
      </c>
      <c r="E1" s="3"/>
      <c r="F1" s="4" t="str">
        <f>+'[7]2 CONTEXTO E IDENTIFICACIÓN'!$G$4</f>
        <v>Elaboración o Actualización:</v>
      </c>
      <c r="G1" s="5">
        <f>+IF('[7]2 CONTEXTO E IDENTIFICACIÓN'!$H$4="","",'[7]2 CONTEXTO E IDENTIFICACIÓN'!$H$4)</f>
        <v>45902</v>
      </c>
      <c r="H1" s="6"/>
      <c r="I1" s="6"/>
      <c r="U1" s="8"/>
      <c r="V1" s="8"/>
      <c r="AR1" s="9"/>
      <c r="AS1" s="9"/>
      <c r="AT1" s="9"/>
      <c r="AU1" s="9"/>
      <c r="AV1" s="9"/>
    </row>
    <row r="2" spans="1:50" s="7" customFormat="1">
      <c r="A2" s="164"/>
      <c r="B2" s="161"/>
      <c r="C2" s="1" t="str">
        <f>+'[7]2 CONTEXTO E IDENTIFICACIÓN'!D2</f>
        <v>VERSIÓN:</v>
      </c>
      <c r="D2" s="2">
        <f>+'[7]2 CONTEXTO E IDENTIFICACIÓN'!E2</f>
        <v>0</v>
      </c>
      <c r="E2" s="3"/>
      <c r="F2" s="10" t="str">
        <f>+'[7]2 CONTEXTO E IDENTIFICACIÓN'!$E$5</f>
        <v>Vigencia del:</v>
      </c>
      <c r="G2" s="11">
        <f>+IF('[7]2 CONTEXTO E IDENTIFICACIÓN'!$F$5="","",'[7]2 CONTEXTO E IDENTIFICACIÓN'!$F$5)</f>
        <v>45778</v>
      </c>
      <c r="H2" s="12" t="s">
        <v>0</v>
      </c>
      <c r="I2" s="13">
        <f>+IF('[7]2 CONTEXTO E IDENTIFICACIÓN'!$H$5="","",'[7]2 CONTEXTO E IDENTIFICACIÓN'!$H$5)</f>
        <v>45900</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+IF('[7]2 CONTEXTO E IDENTIFICACIÓN'!$C$4="","",'[7]2 CONTEXTO E IDENTIFICACIÓN'!$C$4)</f>
        <v>GOBERNACION DE BOLIVAR</v>
      </c>
      <c r="C4" s="165"/>
      <c r="D4" s="165"/>
      <c r="E4" s="19"/>
      <c r="F4" s="19"/>
      <c r="G4" s="19"/>
      <c r="H4" s="19"/>
      <c r="I4" s="19"/>
      <c r="J4" s="19"/>
      <c r="K4" s="20"/>
      <c r="S4" s="8"/>
      <c r="T4" s="8"/>
      <c r="AR4" s="9"/>
      <c r="AS4" s="9"/>
      <c r="AT4" s="9"/>
      <c r="AU4" s="9"/>
      <c r="AV4" s="9"/>
    </row>
    <row r="5" spans="1:50" s="7" customFormat="1" ht="30">
      <c r="A5" s="18" t="s">
        <v>2</v>
      </c>
      <c r="B5" s="165" t="str">
        <f>+IF('[7]2 CONTEXTO E IDENTIFICACIÓN'!$E$4="","",'[7]2 CONTEXTO E IDENTIFICACIÓN'!$E$4)</f>
        <v>SECRETARIA D EMINAS Y ENERGIAS</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02">
      <c r="A9" s="45" t="str">
        <f>'[7]2 CONTEXTO E IDENTIFICACIÓN'!A9</f>
        <v>R1</v>
      </c>
      <c r="B9" s="46" t="str">
        <f>+'[7]2 CONTEXTO E IDENTIFICACIÓN'!F9</f>
        <v>Posibilidad de pérdida reputacional por falta de capacitaciones al personal contratado en sigob y/o canales de respuesta debido a  personal no capacitado en sigob y /o canales de respuestas</v>
      </c>
      <c r="C9" s="47">
        <f>+'[7]3 PROBABIL E IMPACTO INHERENTE'!E9</f>
        <v>0.4</v>
      </c>
      <c r="D9" s="47">
        <f>+'[7]3 PROBABIL E IMPACTO INHERENTE'!M9</f>
        <v>0.6</v>
      </c>
      <c r="E9" s="48" t="str">
        <f>+'[7]4 MAPA CALOR INHERENTE'!C9</f>
        <v>Baja</v>
      </c>
      <c r="F9" s="48" t="str">
        <f>+'[7]4 MAPA CALOR INHERENTE'!D9</f>
        <v>Moderado</v>
      </c>
      <c r="G9" s="46" t="str">
        <f>+'[7]4 MAPA CALOR INHERENTE'!E9</f>
        <v>Moderado</v>
      </c>
      <c r="H9" s="49">
        <f>+'[7]6 MAPA CALOR RESIDUAL'!C9</f>
        <v>0.24</v>
      </c>
      <c r="I9" s="50">
        <f>+'[7]6 MAPA CALOR RESIDUAL'!D9</f>
        <v>0.6</v>
      </c>
      <c r="J9" s="48" t="str">
        <f>+'[7]6 MAPA CALOR RESIDUAL'!E9</f>
        <v>Baja</v>
      </c>
      <c r="K9" s="48" t="str">
        <f>+'[7]6 MAPA CALOR RESIDUAL'!F9</f>
        <v>Moderado</v>
      </c>
      <c r="L9" s="46" t="str">
        <f>+'[7]6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105" t="s">
        <v>146</v>
      </c>
      <c r="R9" s="51" t="s">
        <v>147</v>
      </c>
      <c r="S9" s="64">
        <v>46055</v>
      </c>
      <c r="T9" s="64" t="s">
        <v>148</v>
      </c>
      <c r="U9" s="64">
        <v>46142</v>
      </c>
      <c r="V9" s="64">
        <v>46262</v>
      </c>
      <c r="W9" s="64">
        <v>46374</v>
      </c>
      <c r="X9" s="51" t="s">
        <v>149</v>
      </c>
      <c r="Y9" s="51"/>
      <c r="Z9" s="51"/>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140.25">
      <c r="A10" s="45" t="str">
        <f>'[7]2 CONTEXTO E IDENTIFICACIÓN'!A10</f>
        <v>R2</v>
      </c>
      <c r="B10" s="46" t="str">
        <f>+'[7]2 CONTEXTO E IDENTIFICACIÓN'!F10</f>
        <v>Posibilidad de pérdida reputacional por falta de formacion al personal en una ruta clara del debido proceso de los proyectos que se formulan, presentan, ejecutan y supervidan debido a personal contratista sin claridad en la ruta de accion para los procesos que se adelantan en la secretaria</v>
      </c>
      <c r="C10" s="47">
        <f>+'[7]3 PROBABIL E IMPACTO INHERENTE'!E10</f>
        <v>0.4</v>
      </c>
      <c r="D10" s="47">
        <f>+'[7]3 PROBABIL E IMPACTO INHERENTE'!M10</f>
        <v>0.6</v>
      </c>
      <c r="E10" s="48" t="str">
        <f>+'[7]4 MAPA CALOR INHERENTE'!C10</f>
        <v>Baja</v>
      </c>
      <c r="F10" s="48" t="str">
        <f>+'[7]4 MAPA CALOR INHERENTE'!D10</f>
        <v>Moderado</v>
      </c>
      <c r="G10" s="46" t="str">
        <f>+'[7]4 MAPA CALOR INHERENTE'!E10</f>
        <v>Moderado</v>
      </c>
      <c r="H10" s="49">
        <f>+'[7]5 VALORACIÓN DEL CONTROL'!S15</f>
        <v>0.24</v>
      </c>
      <c r="I10" s="50">
        <f>+'[7]5 VALORACIÓN DEL CONTROL'!T15</f>
        <v>0.44999999999999996</v>
      </c>
      <c r="J10" s="48" t="str">
        <f t="shared" ref="J10:J28" si="3">+IF(H10=0,"",IF(H10&lt;=$AD$13,$AE$13,IF(H10&lt;=$AD$12,$AE$12,IF(H10&lt;=$AD$11,$AE$11,IF(H10&lt;=$AD$10,$AE$10,IF(H10&lt;=$AD$9,$AE$9,""))))))</f>
        <v>Baja</v>
      </c>
      <c r="K10" s="48" t="str">
        <f t="shared" ref="K10:K28" si="4">+IF(I10=0,"",IF(I10&lt;=$AF$7,$AF$8,IF(I10&lt;=$AG$7,$AG$8,IF(I10&lt;=$AH$7,$AH$8,IF(I10&lt;=$AI$7,$AI$8,IF(I10&lt;=$AJ$7,$AJ$8,""))))))</f>
        <v>Moderado</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105" t="s">
        <v>150</v>
      </c>
      <c r="R10" s="51" t="s">
        <v>147</v>
      </c>
      <c r="S10" s="64">
        <v>46055</v>
      </c>
      <c r="T10" s="64" t="s">
        <v>148</v>
      </c>
      <c r="U10" s="64">
        <v>46142</v>
      </c>
      <c r="V10" s="64">
        <v>46262</v>
      </c>
      <c r="W10" s="64">
        <v>46374</v>
      </c>
      <c r="X10" s="51" t="s">
        <v>151</v>
      </c>
      <c r="Y10" s="51"/>
      <c r="Z10" s="51"/>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102">
      <c r="A11" s="45" t="str">
        <f>'[7]2 CONTEXTO E IDENTIFICACIÓN'!A11</f>
        <v>R3</v>
      </c>
      <c r="B11" s="46" t="str">
        <f>+'[7]2 CONTEXTO E IDENTIFICACIÓN'!F11</f>
        <v>Posibilidad de pérdida reputacional por falta de socialiacion en las peticiones que realizan otras dependencias debido a demoras en dar respuesta  a los requerimientos que hacen otras dependencias</v>
      </c>
      <c r="C11" s="47">
        <f>+'[7]3 PROBABIL E IMPACTO INHERENTE'!E11</f>
        <v>0.6</v>
      </c>
      <c r="D11" s="47">
        <f>+'[7]3 PROBABIL E IMPACTO INHERENTE'!M11</f>
        <v>0.6</v>
      </c>
      <c r="E11" s="48" t="str">
        <f>+'[7]4 MAPA CALOR INHERENTE'!C11</f>
        <v>Media</v>
      </c>
      <c r="F11" s="48" t="str">
        <f>+'[7]4 MAPA CALOR INHERENTE'!D11</f>
        <v>Moderado</v>
      </c>
      <c r="G11" s="46" t="str">
        <f>+'[7]4 MAPA CALOR INHERENTE'!E11</f>
        <v>Moderado</v>
      </c>
      <c r="H11" s="49">
        <f>+'[7]5 VALORACIÓN DEL CONTROL'!S19</f>
        <v>0.105</v>
      </c>
      <c r="I11" s="50">
        <f>+'[7]5 VALORACIÓN DEL CONTROL'!T19</f>
        <v>0.6</v>
      </c>
      <c r="J11" s="48" t="str">
        <f t="shared" si="3"/>
        <v>Muy Baja</v>
      </c>
      <c r="K11" s="48" t="str">
        <f t="shared" si="4"/>
        <v>Moderado</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46" t="str">
        <f t="shared" si="0"/>
        <v>Requiere Plan de Acción</v>
      </c>
      <c r="N11" s="46" t="str">
        <f t="shared" si="1"/>
        <v>Reducir_mitigar_Transferir_Evitar</v>
      </c>
      <c r="O11" s="51" t="s">
        <v>36</v>
      </c>
      <c r="P11" s="46" t="str">
        <f t="shared" si="2"/>
        <v>Reducir_Mitigar</v>
      </c>
      <c r="Q11" s="105" t="s">
        <v>152</v>
      </c>
      <c r="R11" s="51" t="s">
        <v>147</v>
      </c>
      <c r="S11" s="64">
        <v>46055</v>
      </c>
      <c r="T11" s="64" t="s">
        <v>148</v>
      </c>
      <c r="U11" s="64">
        <v>46142</v>
      </c>
      <c r="V11" s="64">
        <v>46262</v>
      </c>
      <c r="W11" s="64">
        <v>46374</v>
      </c>
      <c r="X11" s="51" t="s">
        <v>153</v>
      </c>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140.25">
      <c r="A12" s="45" t="str">
        <f>'[7]2 CONTEXTO E IDENTIFICACIÓN'!A12</f>
        <v>R4</v>
      </c>
      <c r="B12" s="46" t="str">
        <f>+'[7]2 CONTEXTO E IDENTIFICACIÓN'!F12</f>
        <v>Posibilidad de pérdida reputacional por falta de socializacion interna de los eventos o actividades realizadas por la dependencia debido a que el personal contratista no esta informado de las actividades y no puede dar informacion al publico de las actividades realizadas</v>
      </c>
      <c r="C12" s="47">
        <f>+'[7]3 PROBABIL E IMPACTO INHERENTE'!E12</f>
        <v>0.6</v>
      </c>
      <c r="D12" s="47">
        <f>+'[7]3 PROBABIL E IMPACTO INHERENTE'!M12</f>
        <v>0.6</v>
      </c>
      <c r="E12" s="48" t="str">
        <f>+'[7]4 MAPA CALOR INHERENTE'!C12</f>
        <v>Media</v>
      </c>
      <c r="F12" s="48" t="str">
        <f>+'[7]4 MAPA CALOR INHERENTE'!D12</f>
        <v>Moderado</v>
      </c>
      <c r="G12" s="46" t="str">
        <f>+'[7]4 MAPA CALOR INHERENTE'!E12</f>
        <v>Moderado</v>
      </c>
      <c r="H12" s="49">
        <f>+'[7]5 VALORACIÓN DEL CONTROL'!S23</f>
        <v>0.36</v>
      </c>
      <c r="I12" s="50">
        <f>+'[7]5 VALORACIÓN DEL CONTROL'!T23</f>
        <v>0.6</v>
      </c>
      <c r="J12" s="48" t="str">
        <f t="shared" si="3"/>
        <v>Baja</v>
      </c>
      <c r="K12" s="48" t="str">
        <f t="shared" si="4"/>
        <v>Moderado</v>
      </c>
      <c r="L12" s="46" t="str">
        <f t="shared" si="5"/>
        <v>Moderado</v>
      </c>
      <c r="M12" s="46" t="str">
        <f t="shared" si="0"/>
        <v>Requiere Plan de Acción</v>
      </c>
      <c r="N12" s="46" t="str">
        <f t="shared" si="1"/>
        <v>Reducir_mitigar_Transferir_Evitar</v>
      </c>
      <c r="O12" s="51" t="s">
        <v>59</v>
      </c>
      <c r="P12" s="46" t="str">
        <f t="shared" si="2"/>
        <v>Redicir_Transferir</v>
      </c>
      <c r="Q12" s="105" t="s">
        <v>154</v>
      </c>
      <c r="R12" s="51" t="s">
        <v>147</v>
      </c>
      <c r="S12" s="64">
        <v>46055</v>
      </c>
      <c r="T12" s="64" t="s">
        <v>148</v>
      </c>
      <c r="U12" s="64">
        <v>46142</v>
      </c>
      <c r="V12" s="64">
        <v>46262</v>
      </c>
      <c r="W12" s="64">
        <v>46374</v>
      </c>
      <c r="X12" s="51" t="s">
        <v>155</v>
      </c>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02.75" thickBot="1">
      <c r="A13" s="45" t="str">
        <f>'[7]2 CONTEXTO E IDENTIFICACIÓN'!A13</f>
        <v>R5</v>
      </c>
      <c r="B13" s="46" t="str">
        <f>+'[7]2 CONTEXTO E IDENTIFICACIÓN'!F13</f>
        <v>Posibilidad de pérdida reputacional por retrazos o malos entendidos en la recepcion y/o entrega de la informacion debido a la falta de uso de los correos institucionales por parte de los funcionarios</v>
      </c>
      <c r="C13" s="47">
        <f>+'[7]3 PROBABIL E IMPACTO INHERENTE'!E13</f>
        <v>1</v>
      </c>
      <c r="D13" s="47">
        <f>+'[7]3 PROBABIL E IMPACTO INHERENTE'!M13</f>
        <v>0.6</v>
      </c>
      <c r="E13" s="48" t="str">
        <f>+'[7]4 MAPA CALOR INHERENTE'!C13</f>
        <v>Muy Alta</v>
      </c>
      <c r="F13" s="48" t="str">
        <f>+'[7]4 MAPA CALOR INHERENTE'!D13</f>
        <v>Moderado</v>
      </c>
      <c r="G13" s="46" t="str">
        <f>+'[7]4 MAPA CALOR INHERENTE'!E13</f>
        <v>Alto</v>
      </c>
      <c r="H13" s="49">
        <f>+'[7]5 VALORACIÓN DEL CONTROL'!S27</f>
        <v>0.35</v>
      </c>
      <c r="I13" s="50">
        <f>+'[7]5 VALORACIÓN DEL CONTROL'!T27</f>
        <v>0.6</v>
      </c>
      <c r="J13" s="48" t="str">
        <f t="shared" si="3"/>
        <v>Baja</v>
      </c>
      <c r="K13" s="48" t="str">
        <f t="shared" si="4"/>
        <v>Moderado</v>
      </c>
      <c r="L13" s="46" t="str">
        <f t="shared" si="5"/>
        <v>Moderado</v>
      </c>
      <c r="M13" s="46" t="str">
        <f t="shared" si="0"/>
        <v>Requiere Plan de Acción</v>
      </c>
      <c r="N13" s="46" t="str">
        <f t="shared" si="1"/>
        <v>Reducir_mitigar_Transferir_Evitar</v>
      </c>
      <c r="O13" s="51" t="s">
        <v>47</v>
      </c>
      <c r="P13" s="46" t="str">
        <f t="shared" si="2"/>
        <v>Evitar</v>
      </c>
      <c r="Q13" s="105" t="s">
        <v>156</v>
      </c>
      <c r="R13" s="51" t="s">
        <v>147</v>
      </c>
      <c r="S13" s="64">
        <v>46055</v>
      </c>
      <c r="T13" s="64" t="s">
        <v>148</v>
      </c>
      <c r="U13" s="64">
        <v>46142</v>
      </c>
      <c r="V13" s="64">
        <v>46262</v>
      </c>
      <c r="W13" s="64">
        <v>46374</v>
      </c>
      <c r="X13" s="51" t="s">
        <v>157</v>
      </c>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ht="127.5">
      <c r="A14" s="45" t="str">
        <f>'[7]2 CONTEXTO E IDENTIFICACIÓN'!A14</f>
        <v>R6</v>
      </c>
      <c r="B14" s="46" t="str">
        <f>+'[7]2 CONTEXTO E IDENTIFICACIÓN'!F14</f>
        <v>Posibilidad de pérdida reputacional por falta de seguimiento periodico a los procesos a cargo de los funcionarios debido a los tiempos entre las reuniones son muy distantes, los procesos y procedimientos pueden tomar otras direcciones</v>
      </c>
      <c r="C14" s="47">
        <f>+'[7]3 PROBABIL E IMPACTO INHERENTE'!E14</f>
        <v>0.6</v>
      </c>
      <c r="D14" s="47">
        <f>+'[7]3 PROBABIL E IMPACTO INHERENTE'!M14</f>
        <v>0.6</v>
      </c>
      <c r="E14" s="48" t="str">
        <f>+'[7]4 MAPA CALOR INHERENTE'!C14</f>
        <v>Media</v>
      </c>
      <c r="F14" s="48" t="str">
        <f>+'[7]4 MAPA CALOR INHERENTE'!D14</f>
        <v>Moderado</v>
      </c>
      <c r="G14" s="46" t="str">
        <f>+'[7]4 MAPA CALOR INHERENTE'!E14</f>
        <v>Moderado</v>
      </c>
      <c r="H14" s="49">
        <f>+'[7]5 VALORACIÓN DEL CONTROL'!S31</f>
        <v>0.36</v>
      </c>
      <c r="I14" s="50">
        <f>+'[7]5 VALORACIÓN DEL CONTROL'!T31</f>
        <v>0.6</v>
      </c>
      <c r="J14" s="48" t="str">
        <f t="shared" si="3"/>
        <v>Baja</v>
      </c>
      <c r="K14" s="48" t="str">
        <f t="shared" si="4"/>
        <v>Moderado</v>
      </c>
      <c r="L14" s="46" t="str">
        <f t="shared" si="5"/>
        <v>Moderado</v>
      </c>
      <c r="M14" s="46" t="str">
        <f t="shared" si="0"/>
        <v>Requiere Plan de Acción</v>
      </c>
      <c r="N14" s="46" t="str">
        <f t="shared" si="1"/>
        <v>Reducir_mitigar_Transferir_Evitar</v>
      </c>
      <c r="O14" s="51" t="s">
        <v>36</v>
      </c>
      <c r="P14" s="46" t="str">
        <f t="shared" si="2"/>
        <v>Reducir_Mitigar</v>
      </c>
      <c r="Q14" s="106" t="s">
        <v>158</v>
      </c>
      <c r="R14" s="51" t="s">
        <v>147</v>
      </c>
      <c r="S14" s="64">
        <v>46055</v>
      </c>
      <c r="T14" s="64" t="s">
        <v>148</v>
      </c>
      <c r="U14" s="64">
        <v>46142</v>
      </c>
      <c r="V14" s="64">
        <v>46262</v>
      </c>
      <c r="W14" s="64">
        <v>46374</v>
      </c>
      <c r="X14" s="51" t="s">
        <v>159</v>
      </c>
      <c r="Y14" s="51"/>
      <c r="Z14" s="51"/>
      <c r="AA14" s="54"/>
      <c r="AB14" s="54"/>
      <c r="AM14" s="37"/>
      <c r="AN14" s="37"/>
      <c r="AO14" s="44"/>
      <c r="AP14" s="60"/>
      <c r="AQ14" s="61"/>
      <c r="AR14" s="58"/>
      <c r="AS14" s="58"/>
      <c r="AT14" s="58"/>
      <c r="AU14" s="58"/>
      <c r="AV14" s="58"/>
      <c r="AW14" s="44"/>
      <c r="AX14" s="44"/>
    </row>
    <row r="15" spans="1:50" ht="153">
      <c r="A15" s="45" t="str">
        <f>'[7]2 CONTEXTO E IDENTIFICACIÓN'!A15</f>
        <v>R7</v>
      </c>
      <c r="B15" s="46" t="str">
        <f>+'[7]2 CONTEXTO E IDENTIFICACIÓN'!F15</f>
        <v>Posibilidad de pérdida económica y reputacional por falta de personal 100% capacitado en las siguientes plataformas: MGA, PIIP,GESPROY 3,0 a causa de personal idoneo en conocimientos de energias renovables para la formulacion e iniciativas de desarrollo en fomento de nuevas fuentes de energias</v>
      </c>
      <c r="C15" s="47">
        <f>+'[7]3 PROBABIL E IMPACTO INHERENTE'!E15</f>
        <v>0.4</v>
      </c>
      <c r="D15" s="47">
        <f>+'[7]3 PROBABIL E IMPACTO INHERENTE'!M15</f>
        <v>0.8</v>
      </c>
      <c r="E15" s="48" t="str">
        <f>+'[7]4 MAPA CALOR INHERENTE'!C15</f>
        <v>Baja</v>
      </c>
      <c r="F15" s="48" t="str">
        <f>+'[7]4 MAPA CALOR INHERENTE'!D15</f>
        <v>Mayor</v>
      </c>
      <c r="G15" s="46" t="str">
        <f>+'[7]4 MAPA CALOR INHERENTE'!E15</f>
        <v>Alto</v>
      </c>
      <c r="H15" s="49">
        <f>+'[7]5 VALORACIÓN DEL CONTROL'!S35</f>
        <v>7.1999999999999995E-2</v>
      </c>
      <c r="I15" s="50">
        <f>+'[7]5 VALORACIÓN DEL CONTROL'!T35</f>
        <v>0.8</v>
      </c>
      <c r="J15" s="48" t="str">
        <f t="shared" si="3"/>
        <v>Muy Baja</v>
      </c>
      <c r="K15" s="48" t="str">
        <f t="shared" si="4"/>
        <v>Mayor</v>
      </c>
      <c r="L15" s="46" t="str">
        <f t="shared" si="5"/>
        <v>Alto</v>
      </c>
      <c r="M15" s="46" t="str">
        <f t="shared" si="0"/>
        <v>Requiere Plan de Acción</v>
      </c>
      <c r="N15" s="46" t="str">
        <f t="shared" si="1"/>
        <v>Reducir_mitigar_Transferir_Evitar</v>
      </c>
      <c r="O15" s="51" t="s">
        <v>47</v>
      </c>
      <c r="P15" s="46" t="str">
        <f t="shared" si="2"/>
        <v>Evitar</v>
      </c>
      <c r="Q15" s="106" t="s">
        <v>160</v>
      </c>
      <c r="R15" s="51" t="s">
        <v>161</v>
      </c>
      <c r="S15" s="64">
        <v>46055</v>
      </c>
      <c r="T15" s="64" t="s">
        <v>148</v>
      </c>
      <c r="U15" s="64">
        <v>46142</v>
      </c>
      <c r="V15" s="64">
        <v>46262</v>
      </c>
      <c r="W15" s="64">
        <v>46374</v>
      </c>
      <c r="X15" s="51" t="s">
        <v>162</v>
      </c>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153">
      <c r="A16" s="45" t="str">
        <f>'[7]2 CONTEXTO E IDENTIFICACIÓN'!A16</f>
        <v>R8</v>
      </c>
      <c r="B16" s="46" t="str">
        <f>+'[7]2 CONTEXTO E IDENTIFICACIÓN'!F16</f>
        <v>Posibilidad de pérdida reputacional por falta de programas de capacitacion en el proceso de las energias renovables debido a la poca articulacion y compromiso por parte del equipo de trabajo de las energias renovables para el seguimiento oprtuno de todos los programas y proyectos.</v>
      </c>
      <c r="C16" s="47">
        <f>+'[7]3 PROBABIL E IMPACTO INHERENTE'!E16</f>
        <v>0.4</v>
      </c>
      <c r="D16" s="47">
        <f>+'[7]3 PROBABIL E IMPACTO INHERENTE'!M16</f>
        <v>0.8</v>
      </c>
      <c r="E16" s="48" t="str">
        <f>+'[7]4 MAPA CALOR INHERENTE'!C16</f>
        <v>Baja</v>
      </c>
      <c r="F16" s="48" t="str">
        <f>+'[7]4 MAPA CALOR INHERENTE'!D16</f>
        <v>Mayor</v>
      </c>
      <c r="G16" s="46" t="str">
        <f>+'[7]4 MAPA CALOR INHERENTE'!E16</f>
        <v>Alto</v>
      </c>
      <c r="H16" s="49">
        <f>+'[7]5 VALORACIÓN DEL CONTROL'!S39</f>
        <v>0.24</v>
      </c>
      <c r="I16" s="50">
        <f>+'[7]5 VALORACIÓN DEL CONTROL'!T39</f>
        <v>0.8</v>
      </c>
      <c r="J16" s="48" t="str">
        <f t="shared" si="3"/>
        <v>Baja</v>
      </c>
      <c r="K16" s="48" t="str">
        <f t="shared" si="4"/>
        <v>Mayor</v>
      </c>
      <c r="L16" s="46" t="str">
        <f t="shared" si="5"/>
        <v>Alto</v>
      </c>
      <c r="M16" s="46" t="str">
        <f t="shared" si="0"/>
        <v>Requiere Plan de Acción</v>
      </c>
      <c r="N16" s="46" t="str">
        <f t="shared" si="1"/>
        <v>Reducir_mitigar_Transferir_Evitar</v>
      </c>
      <c r="O16" s="51" t="s">
        <v>47</v>
      </c>
      <c r="P16" s="46" t="str">
        <f t="shared" si="2"/>
        <v>Evitar</v>
      </c>
      <c r="Q16" s="106" t="s">
        <v>163</v>
      </c>
      <c r="R16" s="51" t="s">
        <v>161</v>
      </c>
      <c r="S16" s="64">
        <v>46055</v>
      </c>
      <c r="T16" s="64" t="s">
        <v>148</v>
      </c>
      <c r="U16" s="64">
        <v>46142</v>
      </c>
      <c r="V16" s="64">
        <v>46262</v>
      </c>
      <c r="W16" s="64">
        <v>46374</v>
      </c>
      <c r="X16" s="51" t="s">
        <v>164</v>
      </c>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114.75">
      <c r="A17" s="45" t="str">
        <f>'[7]2 CONTEXTO E IDENTIFICACIÓN'!A17</f>
        <v>R9</v>
      </c>
      <c r="B17" s="46" t="str">
        <f>+'[7]2 CONTEXTO E IDENTIFICACIÓN'!F17</f>
        <v>Posibilidad  de efecto dañoso sobre el interes patrimonial por pagos efectuados a los contratistas debido a la aporbacion de pagos por bienes y servicios que no cumplen con las condiciones de caidad</v>
      </c>
      <c r="C17" s="47">
        <f>+'[7]3 PROBABIL E IMPACTO INHERENTE'!E17</f>
        <v>0.6</v>
      </c>
      <c r="D17" s="47">
        <f>+'[7]3 PROBABIL E IMPACTO INHERENTE'!M17</f>
        <v>0.8</v>
      </c>
      <c r="E17" s="48" t="str">
        <f>+'[7]4 MAPA CALOR INHERENTE'!C17</f>
        <v>Media</v>
      </c>
      <c r="F17" s="48" t="str">
        <f>+'[7]4 MAPA CALOR INHERENTE'!D17</f>
        <v>Mayor</v>
      </c>
      <c r="G17" s="46" t="str">
        <f>+'[7]4 MAPA CALOR INHERENTE'!E17</f>
        <v>Alto</v>
      </c>
      <c r="H17" s="49">
        <f>+'[7]5 VALORACIÓN DEL CONTROL'!S43</f>
        <v>0.12959999999999999</v>
      </c>
      <c r="I17" s="50">
        <f>+'[7]5 VALORACIÓN DEL CONTROL'!T43</f>
        <v>0.8</v>
      </c>
      <c r="J17" s="48" t="str">
        <f t="shared" si="3"/>
        <v>Muy Baja</v>
      </c>
      <c r="K17" s="48" t="str">
        <f t="shared" si="4"/>
        <v>Mayor</v>
      </c>
      <c r="L17" s="46" t="str">
        <f t="shared" si="5"/>
        <v>Alto</v>
      </c>
      <c r="M17" s="46" t="str">
        <f t="shared" si="0"/>
        <v>Requiere Plan de Acción</v>
      </c>
      <c r="N17" s="46" t="str">
        <f t="shared" si="1"/>
        <v>Reducir_mitigar_Transferir_Evitar</v>
      </c>
      <c r="O17" s="51" t="s">
        <v>47</v>
      </c>
      <c r="P17" s="46" t="str">
        <f t="shared" si="2"/>
        <v>Evitar</v>
      </c>
      <c r="Q17" s="51" t="s">
        <v>165</v>
      </c>
      <c r="R17" s="51" t="s">
        <v>147</v>
      </c>
      <c r="S17" s="64">
        <v>46055</v>
      </c>
      <c r="T17" s="64" t="s">
        <v>148</v>
      </c>
      <c r="U17" s="64">
        <v>46142</v>
      </c>
      <c r="V17" s="64">
        <v>46262</v>
      </c>
      <c r="W17" s="64">
        <v>46374</v>
      </c>
      <c r="X17" s="51" t="s">
        <v>166</v>
      </c>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114.75">
      <c r="A18" s="45" t="str">
        <f>'[7]2 CONTEXTO E IDENTIFICACIÓN'!A18</f>
        <v>R10</v>
      </c>
      <c r="B18" s="46" t="str">
        <f>+'[7]2 CONTEXTO E IDENTIFICACIÓN'!F18</f>
        <v>Posibilidad  de efecto dañoso sobre bienes de uso público por errores o impresiones en las actas de recibo parcial o final a causa de firmas de actas contractuales de recibo parcial o final sin supervision.</v>
      </c>
      <c r="C18" s="47">
        <f>+'[7]3 PROBABIL E IMPACTO INHERENTE'!E18</f>
        <v>0.4</v>
      </c>
      <c r="D18" s="47">
        <f>+'[7]3 PROBABIL E IMPACTO INHERENTE'!M18</f>
        <v>1</v>
      </c>
      <c r="E18" s="48" t="str">
        <f>+'[7]4 MAPA CALOR INHERENTE'!C18</f>
        <v>Baja</v>
      </c>
      <c r="F18" s="48" t="str">
        <f>+'[7]4 MAPA CALOR INHERENTE'!D18</f>
        <v>Catastrófico</v>
      </c>
      <c r="G18" s="46" t="str">
        <f>+'[7]4 MAPA CALOR INHERENTE'!E18</f>
        <v>Extremo</v>
      </c>
      <c r="H18" s="49">
        <f>+'[7]5 VALORACIÓN DEL CONTROL'!S47</f>
        <v>0.2</v>
      </c>
      <c r="I18" s="50">
        <f>+'[7]5 VALORACIÓN DEL CONTROL'!T47</f>
        <v>1</v>
      </c>
      <c r="J18" s="48" t="str">
        <f t="shared" si="3"/>
        <v>Muy Baja</v>
      </c>
      <c r="K18" s="48" t="str">
        <f t="shared" si="4"/>
        <v>Catastrófico</v>
      </c>
      <c r="L18" s="46" t="str">
        <f t="shared" si="5"/>
        <v>Extremo</v>
      </c>
      <c r="M18" s="46" t="str">
        <f t="shared" si="0"/>
        <v>Requiere Plan de Acción</v>
      </c>
      <c r="N18" s="46" t="str">
        <f t="shared" si="1"/>
        <v>Reducir_mitigar_Transferir_Evitar</v>
      </c>
      <c r="O18" s="51" t="s">
        <v>47</v>
      </c>
      <c r="P18" s="46" t="str">
        <f t="shared" si="2"/>
        <v>Evitar</v>
      </c>
      <c r="Q18" s="51" t="s">
        <v>167</v>
      </c>
      <c r="R18" s="51" t="s">
        <v>147</v>
      </c>
      <c r="S18" s="64">
        <v>46055</v>
      </c>
      <c r="T18" s="64" t="s">
        <v>148</v>
      </c>
      <c r="U18" s="64">
        <v>46142</v>
      </c>
      <c r="V18" s="64">
        <v>46262</v>
      </c>
      <c r="W18" s="64">
        <v>46374</v>
      </c>
      <c r="X18" s="51" t="s">
        <v>168</v>
      </c>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102">
      <c r="A19" s="45" t="str">
        <f>'[7]2 CONTEXTO E IDENTIFICACIÓN'!A19</f>
        <v>R11</v>
      </c>
      <c r="B19" s="46" t="str">
        <f>+'[7]2 CONTEXTO E IDENTIFICACIÓN'!F19</f>
        <v>Posibilidad de pérdida reputacional por falta de documentacion impresa y digitalizada a causa de  mala gestion documental y archistica</v>
      </c>
      <c r="C19" s="47">
        <f>+'[7]3 PROBABIL E IMPACTO INHERENTE'!E19</f>
        <v>0.4</v>
      </c>
      <c r="D19" s="47">
        <f>+'[7]3 PROBABIL E IMPACTO INHERENTE'!M19</f>
        <v>0.6</v>
      </c>
      <c r="E19" s="48" t="str">
        <f>+'[7]4 MAPA CALOR INHERENTE'!C19</f>
        <v>Baja</v>
      </c>
      <c r="F19" s="48" t="str">
        <f>+'[7]4 MAPA CALOR INHERENTE'!D19</f>
        <v>Moderado</v>
      </c>
      <c r="G19" s="46" t="str">
        <f>+'[7]4 MAPA CALOR INHERENTE'!E19</f>
        <v>Moderado</v>
      </c>
      <c r="H19" s="49">
        <f>+'[7]5 VALORACIÓN DEL CONTROL'!S51</f>
        <v>0.1</v>
      </c>
      <c r="I19" s="50">
        <f>+'[7]5 VALORACIÓN DEL CONTROL'!T51</f>
        <v>0.6</v>
      </c>
      <c r="J19" s="48" t="str">
        <f t="shared" si="3"/>
        <v>Muy Baja</v>
      </c>
      <c r="K19" s="48" t="str">
        <f t="shared" si="4"/>
        <v>Moderado</v>
      </c>
      <c r="L19" s="46" t="str">
        <f t="shared" si="5"/>
        <v>Moderado</v>
      </c>
      <c r="M19" s="46" t="str">
        <f t="shared" si="0"/>
        <v>Requiere Plan de Acción</v>
      </c>
      <c r="N19" s="46" t="str">
        <f t="shared" si="1"/>
        <v>Reducir_mitigar_Transferir_Evitar</v>
      </c>
      <c r="O19" s="51" t="s">
        <v>36</v>
      </c>
      <c r="P19" s="46" t="str">
        <f t="shared" si="2"/>
        <v>Reducir_Mitigar</v>
      </c>
      <c r="Q19" s="106" t="s">
        <v>169</v>
      </c>
      <c r="R19" s="51" t="s">
        <v>147</v>
      </c>
      <c r="S19" s="64">
        <v>46055</v>
      </c>
      <c r="T19" s="64" t="s">
        <v>148</v>
      </c>
      <c r="U19" s="64">
        <v>46142</v>
      </c>
      <c r="V19" s="64">
        <v>46262</v>
      </c>
      <c r="W19" s="64">
        <v>46374</v>
      </c>
      <c r="X19" s="51" t="s">
        <v>170</v>
      </c>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'[7]2 CONTEXTO E IDENTIFICACIÓN'!A20</f>
        <v>R12</v>
      </c>
      <c r="B20" s="46" t="str">
        <f>+'[7]2 CONTEXTO E IDENTIFICACIÓN'!F20</f>
        <v xml:space="preserve">  </v>
      </c>
      <c r="C20" s="47" t="str">
        <f>+'[7]3 PROBABIL E IMPACTO INHERENTE'!E20</f>
        <v/>
      </c>
      <c r="D20" s="47" t="str">
        <f>+'[7]3 PROBABIL E IMPACTO INHERENTE'!M20</f>
        <v/>
      </c>
      <c r="E20" s="48" t="str">
        <f>+'[7]4 MAPA CALOR INHERENTE'!C20</f>
        <v/>
      </c>
      <c r="F20" s="48" t="str">
        <f>+'[7]4 MAPA CALOR INHERENTE'!D20</f>
        <v/>
      </c>
      <c r="G20" s="46" t="str">
        <f>+'[7]4 MAPA CALOR INHERENTE'!E20</f>
        <v/>
      </c>
      <c r="H20" s="49" t="str">
        <f>+'[7]5 VALORACIÓN DEL CONTROL'!S55</f>
        <v/>
      </c>
      <c r="I20" s="50" t="str">
        <f>+'[7]5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'[7]2 CONTEXTO E IDENTIFICACIÓN'!A21</f>
        <v>R13</v>
      </c>
      <c r="B21" s="46" t="str">
        <f>+'[7]2 CONTEXTO E IDENTIFICACIÓN'!F21</f>
        <v xml:space="preserve">  </v>
      </c>
      <c r="C21" s="47" t="str">
        <f>+'[7]3 PROBABIL E IMPACTO INHERENTE'!E21</f>
        <v/>
      </c>
      <c r="D21" s="47" t="str">
        <f>+'[7]3 PROBABIL E IMPACTO INHERENTE'!M21</f>
        <v/>
      </c>
      <c r="E21" s="48" t="str">
        <f>+'[7]4 MAPA CALOR INHERENTE'!C21</f>
        <v/>
      </c>
      <c r="F21" s="48" t="str">
        <f>+'[7]4 MAPA CALOR INHERENTE'!D21</f>
        <v/>
      </c>
      <c r="G21" s="46" t="str">
        <f>+'[7]4 MAPA CALOR INHERENTE'!E21</f>
        <v/>
      </c>
      <c r="H21" s="49" t="str">
        <f>+'[7]5 VALORACIÓN DEL CONTROL'!S59</f>
        <v/>
      </c>
      <c r="I21" s="50" t="str">
        <f>+'[7]5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'[7]2 CONTEXTO E IDENTIFICACIÓN'!A22</f>
        <v>R14</v>
      </c>
      <c r="B22" s="46" t="str">
        <f>+'[7]2 CONTEXTO E IDENTIFICACIÓN'!F22</f>
        <v xml:space="preserve">  </v>
      </c>
      <c r="C22" s="47" t="str">
        <f>+'[7]3 PROBABIL E IMPACTO INHERENTE'!E22</f>
        <v/>
      </c>
      <c r="D22" s="47" t="str">
        <f>+'[7]3 PROBABIL E IMPACTO INHERENTE'!M22</f>
        <v/>
      </c>
      <c r="E22" s="48" t="str">
        <f>+'[7]4 MAPA CALOR INHERENTE'!C22</f>
        <v/>
      </c>
      <c r="F22" s="48" t="str">
        <f>+'[7]4 MAPA CALOR INHERENTE'!D22</f>
        <v/>
      </c>
      <c r="G22" s="46" t="str">
        <f>+'[7]4 MAPA CALOR INHERENTE'!E22</f>
        <v/>
      </c>
      <c r="H22" s="49" t="str">
        <f>+'[7]5 VALORACIÓN DEL CONTROL'!S63</f>
        <v/>
      </c>
      <c r="I22" s="50" t="str">
        <f>+'[7]5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'[7]2 CONTEXTO E IDENTIFICACIÓN'!A23</f>
        <v>R15</v>
      </c>
      <c r="B23" s="46" t="str">
        <f>+'[7]2 CONTEXTO E IDENTIFICACIÓN'!F23</f>
        <v xml:space="preserve">  </v>
      </c>
      <c r="C23" s="47" t="str">
        <f>+'[7]3 PROBABIL E IMPACTO INHERENTE'!E23</f>
        <v/>
      </c>
      <c r="D23" s="47" t="str">
        <f>+'[7]3 PROBABIL E IMPACTO INHERENTE'!M23</f>
        <v/>
      </c>
      <c r="E23" s="48" t="str">
        <f>+'[7]4 MAPA CALOR INHERENTE'!C23</f>
        <v/>
      </c>
      <c r="F23" s="48" t="str">
        <f>+'[7]4 MAPA CALOR INHERENTE'!D23</f>
        <v/>
      </c>
      <c r="G23" s="46" t="str">
        <f>+'[7]4 MAPA CALOR INHERENTE'!E23</f>
        <v/>
      </c>
      <c r="H23" s="49" t="str">
        <f>+'[7]5 VALORACIÓN DEL CONTROL'!S67</f>
        <v/>
      </c>
      <c r="I23" s="50" t="str">
        <f>+'[7]5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'[7]2 CONTEXTO E IDENTIFICACIÓN'!A24</f>
        <v>R16</v>
      </c>
      <c r="B24" s="46" t="str">
        <f>+'[7]2 CONTEXTO E IDENTIFICACIÓN'!F24</f>
        <v xml:space="preserve">  </v>
      </c>
      <c r="C24" s="47" t="str">
        <f>+'[7]3 PROBABIL E IMPACTO INHERENTE'!E24</f>
        <v/>
      </c>
      <c r="D24" s="47" t="str">
        <f>+'[7]3 PROBABIL E IMPACTO INHERENTE'!M24</f>
        <v/>
      </c>
      <c r="E24" s="48" t="str">
        <f>+'[7]4 MAPA CALOR INHERENTE'!C24</f>
        <v/>
      </c>
      <c r="F24" s="48" t="str">
        <f>+'[7]4 MAPA CALOR INHERENTE'!D24</f>
        <v/>
      </c>
      <c r="G24" s="46" t="str">
        <f>+'[7]4 MAPA CALOR INHERENTE'!E24</f>
        <v/>
      </c>
      <c r="H24" s="49" t="str">
        <f>+'[7]5 VALORACIÓN DEL CONTROL'!S71</f>
        <v/>
      </c>
      <c r="I24" s="50" t="str">
        <f>+'[7]5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'[7]2 CONTEXTO E IDENTIFICACIÓN'!A25</f>
        <v>R17</v>
      </c>
      <c r="B25" s="46" t="str">
        <f>+'[7]2 CONTEXTO E IDENTIFICACIÓN'!F25</f>
        <v xml:space="preserve">  </v>
      </c>
      <c r="C25" s="47" t="str">
        <f>+'[7]3 PROBABIL E IMPACTO INHERENTE'!E25</f>
        <v/>
      </c>
      <c r="D25" s="47" t="str">
        <f>+'[7]3 PROBABIL E IMPACTO INHERENTE'!M25</f>
        <v/>
      </c>
      <c r="E25" s="48" t="str">
        <f>+'[7]4 MAPA CALOR INHERENTE'!C25</f>
        <v/>
      </c>
      <c r="F25" s="48" t="str">
        <f>+'[7]4 MAPA CALOR INHERENTE'!D25</f>
        <v/>
      </c>
      <c r="G25" s="46" t="str">
        <f>+'[7]4 MAPA CALOR INHERENTE'!E25</f>
        <v/>
      </c>
      <c r="H25" s="49" t="str">
        <f>+'[7]5 VALORACIÓN DEL CONTROL'!S75</f>
        <v/>
      </c>
      <c r="I25" s="50" t="str">
        <f>+'[7]5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'[7]2 CONTEXTO E IDENTIFICACIÓN'!A26</f>
        <v>R18</v>
      </c>
      <c r="B26" s="46" t="str">
        <f>+'[7]2 CONTEXTO E IDENTIFICACIÓN'!F26</f>
        <v xml:space="preserve">  </v>
      </c>
      <c r="C26" s="47" t="str">
        <f>+'[7]3 PROBABIL E IMPACTO INHERENTE'!E26</f>
        <v/>
      </c>
      <c r="D26" s="47" t="str">
        <f>+'[7]3 PROBABIL E IMPACTO INHERENTE'!M26</f>
        <v/>
      </c>
      <c r="E26" s="48" t="str">
        <f>+'[7]4 MAPA CALOR INHERENTE'!C26</f>
        <v/>
      </c>
      <c r="F26" s="48" t="str">
        <f>+'[7]4 MAPA CALOR INHERENTE'!D26</f>
        <v/>
      </c>
      <c r="G26" s="46" t="str">
        <f>+'[7]4 MAPA CALOR INHERENTE'!E26</f>
        <v/>
      </c>
      <c r="H26" s="49" t="str">
        <f>+'[7]5 VALORACIÓN DEL CONTROL'!S79</f>
        <v/>
      </c>
      <c r="I26" s="50" t="str">
        <f>+'[7]5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'[7]2 CONTEXTO E IDENTIFICACIÓN'!A27</f>
        <v>R19</v>
      </c>
      <c r="B27" s="46" t="str">
        <f>+'[7]2 CONTEXTO E IDENTIFICACIÓN'!F27</f>
        <v xml:space="preserve">  </v>
      </c>
      <c r="C27" s="47" t="str">
        <f>+'[7]3 PROBABIL E IMPACTO INHERENTE'!E27</f>
        <v/>
      </c>
      <c r="D27" s="47" t="str">
        <f>+'[7]3 PROBABIL E IMPACTO INHERENTE'!M27</f>
        <v/>
      </c>
      <c r="E27" s="48" t="str">
        <f>+'[7]4 MAPA CALOR INHERENTE'!C27</f>
        <v/>
      </c>
      <c r="F27" s="48" t="str">
        <f>+'[7]4 MAPA CALOR INHERENTE'!D27</f>
        <v/>
      </c>
      <c r="G27" s="46" t="str">
        <f>+'[7]4 MAPA CALOR INHERENTE'!E27</f>
        <v/>
      </c>
      <c r="H27" s="49" t="str">
        <f>+'[7]5 VALORACIÓN DEL CONTROL'!S83</f>
        <v/>
      </c>
      <c r="I27" s="50" t="str">
        <f>+'[7]5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'[7]2 CONTEXTO E IDENTIFICACIÓN'!A28</f>
        <v>R20</v>
      </c>
      <c r="B28" s="46" t="str">
        <f>+'[7]2 CONTEXTO E IDENTIFICACIÓN'!F28</f>
        <v xml:space="preserve">  </v>
      </c>
      <c r="C28" s="47" t="str">
        <f>+'[7]3 PROBABIL E IMPACTO INHERENTE'!E28</f>
        <v/>
      </c>
      <c r="D28" s="47" t="str">
        <f>+'[7]3 PROBABIL E IMPACTO INHERENTE'!M28</f>
        <v/>
      </c>
      <c r="E28" s="48" t="str">
        <f>+'[7]4 MAPA CALOR INHERENTE'!C28</f>
        <v/>
      </c>
      <c r="F28" s="48" t="str">
        <f>+'[7]4 MAPA CALOR INHERENTE'!D28</f>
        <v/>
      </c>
      <c r="G28" s="46" t="str">
        <f>+'[7]4 MAPA CALOR INHERENTE'!E28</f>
        <v/>
      </c>
      <c r="H28" s="49" t="str">
        <f>+'[7]5 VALORACIÓN DEL CONTROL'!S87</f>
        <v/>
      </c>
      <c r="I28" s="50" t="str">
        <f>+'[7]5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279" priority="6" operator="equal">
      <formula>$AE$13</formula>
    </cfRule>
    <cfRule type="cellIs" dxfId="278" priority="7" operator="equal">
      <formula>$AE$12</formula>
    </cfRule>
    <cfRule type="cellIs" dxfId="277" priority="8" operator="equal">
      <formula>$AE$11</formula>
    </cfRule>
    <cfRule type="cellIs" dxfId="276" priority="9" operator="equal">
      <formula>$AE$10</formula>
    </cfRule>
    <cfRule type="cellIs" dxfId="275" priority="10" operator="equal">
      <formula>$AE$9</formula>
    </cfRule>
  </conditionalFormatting>
  <conditionalFormatting sqref="F9:F28">
    <cfRule type="cellIs" dxfId="274" priority="1" operator="equal">
      <formula>$AF$8</formula>
    </cfRule>
    <cfRule type="cellIs" dxfId="273" priority="2" operator="equal">
      <formula>$AG$8</formula>
    </cfRule>
    <cfRule type="cellIs" dxfId="272" priority="3" operator="equal">
      <formula>$AH$8</formula>
    </cfRule>
    <cfRule type="cellIs" dxfId="271" priority="4" operator="equal">
      <formula>$AI$8</formula>
    </cfRule>
    <cfRule type="cellIs" dxfId="270" priority="5" operator="equal">
      <formula>$AJ$8</formula>
    </cfRule>
  </conditionalFormatting>
  <conditionalFormatting sqref="G9:G28">
    <cfRule type="cellIs" dxfId="269" priority="11" operator="equal">
      <formula>$AF$16</formula>
    </cfRule>
    <cfRule type="cellIs" dxfId="268" priority="12" operator="equal">
      <formula>$AF$17</formula>
    </cfRule>
    <cfRule type="cellIs" dxfId="267" priority="13" operator="equal">
      <formula>$AF$18</formula>
    </cfRule>
    <cfRule type="cellIs" dxfId="266" priority="14" operator="equal">
      <formula>$AF$19</formula>
    </cfRule>
  </conditionalFormatting>
  <conditionalFormatting sqref="I9:J28">
    <cfRule type="cellIs" dxfId="265" priority="15" operator="equal">
      <formula>$AE$13</formula>
    </cfRule>
    <cfRule type="cellIs" dxfId="264" priority="16" operator="equal">
      <formula>$AE$12</formula>
    </cfRule>
    <cfRule type="cellIs" dxfId="263" priority="17" operator="equal">
      <formula>$AE$11</formula>
    </cfRule>
    <cfRule type="cellIs" dxfId="262" priority="18" operator="equal">
      <formula>$AE$10</formula>
    </cfRule>
    <cfRule type="cellIs" dxfId="261" priority="19" operator="equal">
      <formula>$AE$9</formula>
    </cfRule>
  </conditionalFormatting>
  <conditionalFormatting sqref="K9:K28">
    <cfRule type="cellIs" dxfId="260" priority="20" operator="equal">
      <formula>$AF$8</formula>
    </cfRule>
    <cfRule type="cellIs" dxfId="259" priority="21" operator="equal">
      <formula>$AG$8</formula>
    </cfRule>
    <cfRule type="cellIs" dxfId="258" priority="22" operator="equal">
      <formula>$AH$8</formula>
    </cfRule>
    <cfRule type="cellIs" dxfId="257" priority="23" operator="equal">
      <formula>$AI$8</formula>
    </cfRule>
    <cfRule type="cellIs" dxfId="256" priority="24" operator="equal">
      <formula>$AJ$8</formula>
    </cfRule>
  </conditionalFormatting>
  <conditionalFormatting sqref="L9:L28">
    <cfRule type="cellIs" dxfId="255" priority="25" operator="equal">
      <formula>$AF$16</formula>
    </cfRule>
    <cfRule type="cellIs" dxfId="254" priority="26" operator="equal">
      <formula>$AF$17</formula>
    </cfRule>
    <cfRule type="cellIs" dxfId="253" priority="27" operator="equal">
      <formula>$AF$18</formula>
    </cfRule>
    <cfRule type="cellIs" dxfId="252" priority="28" operator="equal">
      <formula>$AF$19</formula>
    </cfRule>
  </conditionalFormatting>
  <dataValidations count="4">
    <dataValidation type="list" allowBlank="1" showInputMessage="1" showErrorMessage="1" sqref="O9:O28" xr:uid="{962FEF1D-8973-4CB0-9A6F-60020AA03341}">
      <formula1>INDIRECT($N9)</formula1>
    </dataValidation>
    <dataValidation allowBlank="1" showInputMessage="1" showErrorMessage="1" prompt="Es la materialización del riesgo y las consecuencias de su aparición. Su escala es: 5 bajo impacto, 10 medio, 20 alto impacto._x000a_" sqref="JP8:JV8" xr:uid="{34E489D6-A264-496E-B18E-76898B37DD9E}"/>
    <dataValidation allowBlank="1" showInputMessage="1" showErrorMessage="1" prompt="La probabilidad se encuentra determinada por una escala de 1 a 3, siendo 1 la menor probabilidad de ocurrencia del riesgo y 3 la mayor probabilidad de  ocurrencia." sqref="JO8" xr:uid="{AAC9EF99-274D-4DB5-8AFE-84D3B27587FD}"/>
    <dataValidation type="list" allowBlank="1" showInputMessage="1" showErrorMessage="1" sqref="JP9:JV16" xr:uid="{342A302A-570A-4DF3-9267-BE6170AC8810}">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44F71-1B34-4AC5-9DD1-8C37E9D34001}">
  <dimension ref="A1:AX35"/>
  <sheetViews>
    <sheetView workbookViewId="0">
      <selection sqref="A1:A2"/>
    </sheetView>
  </sheetViews>
  <sheetFormatPr defaultColWidth="14.28515625" defaultRowHeight="12.75"/>
  <cols>
    <col min="1" max="1" width="17" style="33" customWidth="1"/>
    <col min="2" max="2" width="36.57031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12.285156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+'[8]2 CONTEXTO E IDENTIFICACIÓN'!C1</f>
        <v>MAPA DE RIESGOS</v>
      </c>
      <c r="C1" s="1" t="str">
        <f>+'[8]2 CONTEXTO E IDENTIFICACIÓN'!D1</f>
        <v>CÓDIGO:</v>
      </c>
      <c r="D1" s="2">
        <f>+'[8]2 CONTEXTO E IDENTIFICACIÓN'!E1</f>
        <v>0</v>
      </c>
      <c r="E1" s="3"/>
      <c r="F1" s="4" t="str">
        <f>+'[8]2 CONTEXTO E IDENTIFICACIÓN'!$G$4</f>
        <v>Elaboración o Actualización:</v>
      </c>
      <c r="G1" s="5" t="str">
        <f>+IF('[8]2 CONTEXTO E IDENTIFICACIÓN'!$H$4="","",'[8]2 CONTEXTO E IDENTIFICACIÓN'!$H$4)</f>
        <v/>
      </c>
      <c r="H1" s="6"/>
      <c r="I1" s="6"/>
      <c r="U1" s="8"/>
      <c r="V1" s="8"/>
      <c r="AR1" s="9"/>
      <c r="AS1" s="9"/>
      <c r="AT1" s="9"/>
      <c r="AU1" s="9"/>
      <c r="AV1" s="9"/>
    </row>
    <row r="2" spans="1:50" s="7" customFormat="1">
      <c r="A2" s="164"/>
      <c r="B2" s="161"/>
      <c r="C2" s="1" t="str">
        <f>+'[8]2 CONTEXTO E IDENTIFICACIÓN'!D2</f>
        <v>VERSIÓN:</v>
      </c>
      <c r="D2" s="2">
        <f>+'[8]2 CONTEXTO E IDENTIFICACIÓN'!E2</f>
        <v>0</v>
      </c>
      <c r="E2" s="3"/>
      <c r="F2" s="10" t="str">
        <f>+'[8]2 CONTEXTO E IDENTIFICACIÓN'!$E$5</f>
        <v>Vigencia del:</v>
      </c>
      <c r="G2" s="11">
        <f>+IF('[8]2 CONTEXTO E IDENTIFICACIÓN'!$F$5="","",'[8]2 CONTEXTO E IDENTIFICACIÓN'!$F$5)</f>
        <v>45658</v>
      </c>
      <c r="H2" s="12" t="s">
        <v>0</v>
      </c>
      <c r="I2" s="13" t="str">
        <f>+IF('[8]2 CONTEXTO E IDENTIFICACIÓN'!$H$5="","",'[8]2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+IF('[8]2 CONTEXTO E IDENTIFICACIÓN'!$C$4="","",'[8]2 CONTEXTO E IDENTIFICACIÓN'!$C$4)</f>
        <v>SECRETARIA DE MOVILIDAD</v>
      </c>
      <c r="C4" s="165"/>
      <c r="D4" s="165"/>
      <c r="E4" s="19"/>
      <c r="F4" s="19"/>
      <c r="G4" s="19"/>
      <c r="H4" s="19"/>
      <c r="I4" s="19"/>
      <c r="J4" s="19"/>
      <c r="K4" s="20"/>
      <c r="S4" s="8"/>
      <c r="T4" s="8"/>
      <c r="AR4" s="9"/>
      <c r="AS4" s="9"/>
      <c r="AT4" s="9"/>
      <c r="AU4" s="9"/>
      <c r="AV4" s="9"/>
    </row>
    <row r="5" spans="1:50" s="7" customFormat="1" ht="30">
      <c r="A5" s="18" t="s">
        <v>2</v>
      </c>
      <c r="B5" s="165" t="str">
        <f>+IF('[8]2 CONTEXTO E IDENTIFICACIÓN'!$E$4="","",'[8]2 CONTEXTO E IDENTIFICACIÓN'!$E$4)</f>
        <v>DIRECCION DE PLANECION DE MOVILIDAD Y SEGURIDAD VIAL  Y DIRECCION DE SEDES OPERATIVAS</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27.5">
      <c r="A9" s="45" t="str">
        <f>'[8]2 CONTEXTO E IDENTIFICACIÓN'!A9</f>
        <v>R1</v>
      </c>
      <c r="B9" s="46" t="str">
        <f>+'[8]2 CONTEXTO E IDENTIFICACIÓN'!F9</f>
        <v>Posibilidad de pérdida económica y reputacional Por la no inclusión del plan en instrumentos de gestión vial local (departamental), pese a obligación de Resolución 20233040025895. Debido a que no hay lineamientos internos para actualización oportuna de diagnósticos y planes, ni protocolos para integrar la gestión de velocidad en el plan departamental de seguridad vial.</v>
      </c>
      <c r="C9" s="47">
        <f>+'[8]3 PROBABIL E IMPACTO INHERENTE'!E9</f>
        <v>0.6</v>
      </c>
      <c r="D9" s="47">
        <f>+'[8]3 PROBABIL E IMPACTO INHERENTE'!M9</f>
        <v>0.6</v>
      </c>
      <c r="E9" s="48" t="str">
        <f>+'[8]4 MAPA CALOR INHERENTE'!C9</f>
        <v>Media</v>
      </c>
      <c r="F9" s="48" t="str">
        <f>+'[8]4 MAPA CALOR INHERENTE'!D9</f>
        <v>Moderado</v>
      </c>
      <c r="G9" s="46" t="str">
        <f>+'[8]4 MAPA CALOR INHERENTE'!E9</f>
        <v>Moderado</v>
      </c>
      <c r="H9" s="49">
        <f>+'[8]6 MAPA CALOR RESIDUAL'!C9</f>
        <v>0.6</v>
      </c>
      <c r="I9" s="50">
        <f>+'[8]6 MAPA CALOR RESIDUAL'!D9</f>
        <v>0.44999999999999996</v>
      </c>
      <c r="J9" s="48" t="str">
        <f>+'[8]6 MAPA CALOR RESIDUAL'!E9</f>
        <v>Media</v>
      </c>
      <c r="K9" s="48" t="str">
        <f>+'[8]6 MAPA CALOR RESIDUAL'!F9</f>
        <v>Moderado</v>
      </c>
      <c r="L9" s="46" t="str">
        <f>+'[8]6 MAPA CALOR RESIDUAL'!G9</f>
        <v>Moderado</v>
      </c>
      <c r="M9" s="46" t="str">
        <f t="shared" ref="M9:M28" si="0">+IF($N9="","",IF($N9=$AG$16,$AH$16,IF($N9=$AG$19,$AH$19)))</f>
        <v>Requiere Plan de Acción</v>
      </c>
      <c r="N9" s="46" t="str">
        <f t="shared" ref="N9:N28" si="1">+IF(L9="","",IF(OR(L9=$AF$16,L9=$AF$17,L9=$AF$18),$AG$16,IF(L9=$AF$19,$AG$19)))</f>
        <v>Reducir_mitigar_Transferir_Evitar</v>
      </c>
      <c r="O9" s="51" t="s">
        <v>36</v>
      </c>
      <c r="P9" s="46" t="str">
        <f t="shared" ref="P9:P28" si="2">+IF($M9="","",IF($M9=$AH$19,$AG$19,$O9))</f>
        <v>Reducir_Mitigar</v>
      </c>
      <c r="Q9" s="51" t="s">
        <v>171</v>
      </c>
      <c r="R9" s="51" t="s">
        <v>172</v>
      </c>
      <c r="S9" s="64">
        <v>46089</v>
      </c>
      <c r="T9" s="64">
        <v>46387</v>
      </c>
      <c r="U9" s="64" t="s">
        <v>173</v>
      </c>
      <c r="V9" s="64"/>
      <c r="W9" s="51"/>
      <c r="X9" s="51"/>
      <c r="Y9" s="51"/>
      <c r="Z9" s="51" t="s">
        <v>70</v>
      </c>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76.5">
      <c r="A10" s="45" t="str">
        <f>'[8]2 CONTEXTO E IDENTIFICACIÓN'!A10</f>
        <v>R2</v>
      </c>
      <c r="B10" s="46" t="str">
        <f>+'[8]2 CONTEXTO E IDENTIFICACIÓN'!F10</f>
        <v>Posibilidad de pérdida económica Por la ausencia de reportes periódicos o indicadores de seguimiento (KPIs no actualizados). Debido a las deficiencias en políticas organizacionales (falta de procedimientos claros de monitoreo).</v>
      </c>
      <c r="C10" s="47">
        <f>+'[8]3 PROBABIL E IMPACTO INHERENTE'!E10</f>
        <v>0.4</v>
      </c>
      <c r="D10" s="47">
        <f>+'[8]3 PROBABIL E IMPACTO INHERENTE'!M10</f>
        <v>0.2</v>
      </c>
      <c r="E10" s="48" t="str">
        <f>+'[8]4 MAPA CALOR INHERENTE'!C10</f>
        <v>Baja</v>
      </c>
      <c r="F10" s="48" t="str">
        <f>+'[8]4 MAPA CALOR INHERENTE'!D10</f>
        <v>Leve</v>
      </c>
      <c r="G10" s="46" t="str">
        <f>+'[8]4 MAPA CALOR INHERENTE'!E10</f>
        <v>Bajo</v>
      </c>
      <c r="H10" s="49">
        <f>+'[8]5 VALORACIÓN DEL CONTROL'!S15</f>
        <v>0.24</v>
      </c>
      <c r="I10" s="50">
        <f>+'[8]5 VALORACIÓN DEL CONTROL'!T15</f>
        <v>0.2</v>
      </c>
      <c r="J10" s="48" t="str">
        <f t="shared" ref="J10:J28" si="3">+IF(H10=0,"",IF(H10&lt;=$AD$13,$AE$13,IF(H10&lt;=$AD$12,$AE$12,IF(H10&lt;=$AD$11,$AE$11,IF(H10&lt;=$AD$10,$AE$10,IF(H10&lt;=$AD$9,$AE$9,""))))))</f>
        <v>Baja</v>
      </c>
      <c r="K10" s="48" t="str">
        <f t="shared" ref="K10:K28" si="4">+IF(I10=0,"",IF(I10&lt;=$AF$7,$AF$8,IF(I10&lt;=$AG$7,$AG$8,IF(I10&lt;=$AH$7,$AH$8,IF(I10&lt;=$AI$7,$AI$8,IF(I10&lt;=$AJ$7,$AJ$8,""))))))</f>
        <v>Leve</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46" t="str">
        <f t="shared" si="0"/>
        <v>No requiere Plan de Acción</v>
      </c>
      <c r="N10" s="46" t="str">
        <f t="shared" si="1"/>
        <v>Aceptar</v>
      </c>
      <c r="O10" s="51" t="s">
        <v>36</v>
      </c>
      <c r="P10" s="46" t="str">
        <f t="shared" si="2"/>
        <v>Aceptar</v>
      </c>
      <c r="Q10" s="51" t="s">
        <v>174</v>
      </c>
      <c r="R10" s="51" t="s">
        <v>172</v>
      </c>
      <c r="S10" s="64">
        <v>46089</v>
      </c>
      <c r="T10" s="64">
        <v>46387</v>
      </c>
      <c r="U10" s="64" t="s">
        <v>175</v>
      </c>
      <c r="V10" s="64"/>
      <c r="W10" s="51"/>
      <c r="X10" s="51"/>
      <c r="Y10" s="51"/>
      <c r="Z10" s="51" t="s">
        <v>70</v>
      </c>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ht="114.75">
      <c r="A11" s="45" t="str">
        <f>'[8]2 CONTEXTO E IDENTIFICACIÓN'!A11</f>
        <v>R3</v>
      </c>
      <c r="B11" s="46" t="str">
        <f>+'[8]2 CONTEXTO E IDENTIFICACIÓN'!F11</f>
        <v>Posibilidad de pérdida económica Por retrasos en la integración de datos entre fuentes (policía, hospitales, Runt). Debido a la falta de cultura reactiva sin protocolos obligatorios de verificación cruzada.</v>
      </c>
      <c r="C11" s="47">
        <f>+'[8]3 PROBABIL E IMPACTO INHERENTE'!E11</f>
        <v>0.4</v>
      </c>
      <c r="D11" s="47">
        <f>+'[8]3 PROBABIL E IMPACTO INHERENTE'!M11</f>
        <v>0.4</v>
      </c>
      <c r="E11" s="48" t="str">
        <f>+'[8]4 MAPA CALOR INHERENTE'!C11</f>
        <v>Baja</v>
      </c>
      <c r="F11" s="48" t="str">
        <f>+'[8]4 MAPA CALOR INHERENTE'!D11</f>
        <v>Menor</v>
      </c>
      <c r="G11" s="46" t="str">
        <f>+'[8]4 MAPA CALOR INHERENTE'!E11</f>
        <v>Moderado</v>
      </c>
      <c r="H11" s="49">
        <f>+'[8]5 VALORACIÓN DEL CONTROL'!S19</f>
        <v>0.4</v>
      </c>
      <c r="I11" s="50">
        <f>+'[8]5 VALORACIÓN DEL CONTROL'!T19</f>
        <v>0.30000000000000004</v>
      </c>
      <c r="J11" s="48" t="str">
        <f t="shared" si="3"/>
        <v>Baja</v>
      </c>
      <c r="K11" s="48" t="str">
        <f t="shared" si="4"/>
        <v>Menor</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Moderado</v>
      </c>
      <c r="M11" s="46" t="str">
        <f t="shared" si="0"/>
        <v>Requiere Plan de Acción</v>
      </c>
      <c r="N11" s="46" t="str">
        <f t="shared" si="1"/>
        <v>Reducir_mitigar_Transferir_Evitar</v>
      </c>
      <c r="O11" s="51" t="s">
        <v>36</v>
      </c>
      <c r="P11" s="46" t="str">
        <f t="shared" si="2"/>
        <v>Reducir_Mitigar</v>
      </c>
      <c r="Q11" s="51" t="s">
        <v>176</v>
      </c>
      <c r="R11" s="51" t="s">
        <v>172</v>
      </c>
      <c r="S11" s="64">
        <v>46089</v>
      </c>
      <c r="T11" s="64">
        <v>46387</v>
      </c>
      <c r="U11" s="64" t="s">
        <v>177</v>
      </c>
      <c r="V11" s="51"/>
      <c r="W11" s="51"/>
      <c r="X11" s="51"/>
      <c r="Y11" s="51"/>
      <c r="Z11" s="51" t="s">
        <v>70</v>
      </c>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ht="102">
      <c r="A12" s="45" t="str">
        <f>'[8]2 CONTEXTO E IDENTIFICACIÓN'!A12</f>
        <v>R4</v>
      </c>
      <c r="B12" s="46" t="str">
        <f>+'[8]2 CONTEXTO E IDENTIFICACIÓN'!F12</f>
        <v>Posibilidad de pérdida económica Por falta de formulacion tecnica de estudios subestimados. Debido a la falta de protocolos estandarizados para evaluación de proyectos en movilidad y seguridad vial, estructurando proyectos sin respaldo presupuestal.</v>
      </c>
      <c r="C12" s="47">
        <f>+'[8]3 PROBABIL E IMPACTO INHERENTE'!E12</f>
        <v>0.4</v>
      </c>
      <c r="D12" s="47">
        <f>+'[8]3 PROBABIL E IMPACTO INHERENTE'!M12</f>
        <v>0.6</v>
      </c>
      <c r="E12" s="48" t="str">
        <f>+'[8]4 MAPA CALOR INHERENTE'!C12</f>
        <v>Baja</v>
      </c>
      <c r="F12" s="48" t="str">
        <f>+'[8]4 MAPA CALOR INHERENTE'!D12</f>
        <v>Moderado</v>
      </c>
      <c r="G12" s="46" t="str">
        <f>+'[8]4 MAPA CALOR INHERENTE'!E12</f>
        <v>Moderado</v>
      </c>
      <c r="H12" s="49">
        <f>+'[8]5 VALORACIÓN DEL CONTROL'!S23</f>
        <v>0.24</v>
      </c>
      <c r="I12" s="50">
        <f>+'[8]5 VALORACIÓN DEL CONTROL'!T23</f>
        <v>0.6</v>
      </c>
      <c r="J12" s="48" t="str">
        <f t="shared" si="3"/>
        <v>Baja</v>
      </c>
      <c r="K12" s="48" t="str">
        <f t="shared" si="4"/>
        <v>Moderado</v>
      </c>
      <c r="L12" s="46" t="str">
        <f t="shared" si="5"/>
        <v>Moderado</v>
      </c>
      <c r="M12" s="46" t="str">
        <f t="shared" si="0"/>
        <v>Requiere Plan de Acción</v>
      </c>
      <c r="N12" s="46" t="str">
        <f t="shared" si="1"/>
        <v>Reducir_mitigar_Transferir_Evitar</v>
      </c>
      <c r="O12" s="51" t="s">
        <v>36</v>
      </c>
      <c r="P12" s="46" t="str">
        <f t="shared" si="2"/>
        <v>Reducir_Mitigar</v>
      </c>
      <c r="Q12" s="51" t="s">
        <v>178</v>
      </c>
      <c r="R12" s="51" t="s">
        <v>172</v>
      </c>
      <c r="S12" s="64">
        <v>46089</v>
      </c>
      <c r="T12" s="64">
        <v>46387</v>
      </c>
      <c r="U12" s="64" t="s">
        <v>179</v>
      </c>
      <c r="V12" s="51"/>
      <c r="W12" s="51"/>
      <c r="X12" s="51"/>
      <c r="Y12" s="51"/>
      <c r="Z12" s="51" t="s">
        <v>70</v>
      </c>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90" thickBot="1">
      <c r="A13" s="45" t="str">
        <f>'[8]2 CONTEXTO E IDENTIFICACIÓN'!A13</f>
        <v>R5</v>
      </c>
      <c r="B13" s="46" t="str">
        <f>+'[8]2 CONTEXTO E IDENTIFICACIÓN'!F13</f>
        <v>Posibilidad de pérdida económica y reputacional Por la falta de pruebas documentadas en acta (fotos, testigos, radar calibrado). A causa de la insuficiente capacitación continua de agentes de tránsito en procedimientos legales.</v>
      </c>
      <c r="C13" s="47">
        <f>+'[8]3 PROBABIL E IMPACTO INHERENTE'!E13</f>
        <v>0.2</v>
      </c>
      <c r="D13" s="47">
        <f>+'[8]3 PROBABIL E IMPACTO INHERENTE'!M13</f>
        <v>0.2</v>
      </c>
      <c r="E13" s="48" t="str">
        <f>+'[8]4 MAPA CALOR INHERENTE'!C13</f>
        <v>Muy Baja</v>
      </c>
      <c r="F13" s="48" t="str">
        <f>+'[8]4 MAPA CALOR INHERENTE'!D13</f>
        <v>Leve</v>
      </c>
      <c r="G13" s="46" t="str">
        <f>+'[8]4 MAPA CALOR INHERENTE'!E13</f>
        <v>Bajo</v>
      </c>
      <c r="H13" s="49">
        <f>+'[8]5 VALORACIÓN DEL CONTROL'!S27</f>
        <v>0.12</v>
      </c>
      <c r="I13" s="50">
        <f>+'[8]5 VALORACIÓN DEL CONTROL'!T27</f>
        <v>0.2</v>
      </c>
      <c r="J13" s="48" t="str">
        <f t="shared" si="3"/>
        <v>Muy Baja</v>
      </c>
      <c r="K13" s="48" t="str">
        <f t="shared" si="4"/>
        <v>Leve</v>
      </c>
      <c r="L13" s="46" t="str">
        <f t="shared" si="5"/>
        <v>Bajo</v>
      </c>
      <c r="M13" s="46" t="str">
        <f t="shared" si="0"/>
        <v>No requiere Plan de Acción</v>
      </c>
      <c r="N13" s="46" t="str">
        <f t="shared" si="1"/>
        <v>Aceptar</v>
      </c>
      <c r="O13" s="51"/>
      <c r="P13" s="46" t="str">
        <f t="shared" si="2"/>
        <v>Aceptar</v>
      </c>
      <c r="Q13" s="51" t="s">
        <v>180</v>
      </c>
      <c r="R13" s="51" t="s">
        <v>181</v>
      </c>
      <c r="S13" s="64">
        <v>46089</v>
      </c>
      <c r="T13" s="64">
        <v>46387</v>
      </c>
      <c r="U13" s="51"/>
      <c r="V13" s="51"/>
      <c r="W13" s="51"/>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c r="A14" s="45" t="str">
        <f>'[8]2 CONTEXTO E IDENTIFICACIÓN'!A14</f>
        <v>R6</v>
      </c>
      <c r="B14" s="46" t="str">
        <f>+'[8]2 CONTEXTO E IDENTIFICACIÓN'!F14</f>
        <v xml:space="preserve">  </v>
      </c>
      <c r="C14" s="47" t="str">
        <f>+'[8]3 PROBABIL E IMPACTO INHERENTE'!E14</f>
        <v/>
      </c>
      <c r="D14" s="47" t="str">
        <f>+'[8]3 PROBABIL E IMPACTO INHERENTE'!M14</f>
        <v/>
      </c>
      <c r="E14" s="48" t="str">
        <f>+'[8]4 MAPA CALOR INHERENTE'!C14</f>
        <v/>
      </c>
      <c r="F14" s="48" t="str">
        <f>+'[8]4 MAPA CALOR INHERENTE'!D14</f>
        <v/>
      </c>
      <c r="G14" s="46" t="str">
        <f>+'[8]4 MAPA CALOR INHERENTE'!E14</f>
        <v/>
      </c>
      <c r="H14" s="49" t="str">
        <f>+'[8]5 VALORACIÓN DEL CONTROL'!S31</f>
        <v/>
      </c>
      <c r="I14" s="50" t="str">
        <f>+'[8]5 VALORACIÓN DEL CONTROL'!T31</f>
        <v/>
      </c>
      <c r="J14" s="48" t="str">
        <f t="shared" si="3"/>
        <v/>
      </c>
      <c r="K14" s="48" t="str">
        <f t="shared" si="4"/>
        <v/>
      </c>
      <c r="L14" s="46" t="str">
        <f t="shared" si="5"/>
        <v/>
      </c>
      <c r="M14" s="46" t="str">
        <f t="shared" si="0"/>
        <v/>
      </c>
      <c r="N14" s="46" t="str">
        <f t="shared" si="1"/>
        <v/>
      </c>
      <c r="O14" s="51"/>
      <c r="P14" s="46" t="str">
        <f t="shared" si="2"/>
        <v/>
      </c>
      <c r="Q14" s="51"/>
      <c r="R14" s="51"/>
      <c r="S14" s="64"/>
      <c r="T14" s="64"/>
      <c r="U14" s="51"/>
      <c r="V14" s="51"/>
      <c r="W14" s="51"/>
      <c r="X14" s="51"/>
      <c r="Y14" s="51"/>
      <c r="Z14" s="51"/>
      <c r="AA14" s="54"/>
      <c r="AB14" s="54"/>
      <c r="AM14" s="37"/>
      <c r="AN14" s="37"/>
      <c r="AO14" s="44"/>
      <c r="AP14" s="60"/>
      <c r="AQ14" s="61"/>
      <c r="AR14" s="58"/>
      <c r="AS14" s="58"/>
      <c r="AT14" s="58"/>
      <c r="AU14" s="58"/>
      <c r="AV14" s="58"/>
      <c r="AW14" s="44"/>
      <c r="AX14" s="44"/>
    </row>
    <row r="15" spans="1:50" ht="38.25">
      <c r="A15" s="45" t="str">
        <f>'[8]2 CONTEXTO E IDENTIFICACIÓN'!A15</f>
        <v>R7</v>
      </c>
      <c r="B15" s="46" t="str">
        <f>+'[8]2 CONTEXTO E IDENTIFICACIÓN'!F15</f>
        <v xml:space="preserve">  </v>
      </c>
      <c r="C15" s="47" t="str">
        <f>+'[8]3 PROBABIL E IMPACTO INHERENTE'!E15</f>
        <v/>
      </c>
      <c r="D15" s="47" t="str">
        <f>+'[8]3 PROBABIL E IMPACTO INHERENTE'!M15</f>
        <v/>
      </c>
      <c r="E15" s="48" t="str">
        <f>+'[8]4 MAPA CALOR INHERENTE'!C15</f>
        <v/>
      </c>
      <c r="F15" s="48" t="str">
        <f>+'[8]4 MAPA CALOR INHERENTE'!D15</f>
        <v/>
      </c>
      <c r="G15" s="46" t="str">
        <f>+'[8]4 MAPA CALOR INHERENTE'!E15</f>
        <v/>
      </c>
      <c r="H15" s="49" t="str">
        <f>+'[8]5 VALORACIÓN DEL CONTROL'!S35</f>
        <v/>
      </c>
      <c r="I15" s="50" t="str">
        <f>+'[8]5 VALORACIÓN DEL CONTROL'!T35</f>
        <v/>
      </c>
      <c r="J15" s="48" t="str">
        <f t="shared" si="3"/>
        <v/>
      </c>
      <c r="K15" s="48" t="str">
        <f t="shared" si="4"/>
        <v/>
      </c>
      <c r="L15" s="46" t="str">
        <f t="shared" si="5"/>
        <v/>
      </c>
      <c r="M15" s="46" t="str">
        <f t="shared" si="0"/>
        <v/>
      </c>
      <c r="N15" s="46" t="str">
        <f t="shared" si="1"/>
        <v/>
      </c>
      <c r="O15" s="51"/>
      <c r="P15" s="46" t="str">
        <f t="shared" si="2"/>
        <v/>
      </c>
      <c r="Q15" s="51"/>
      <c r="R15" s="51"/>
      <c r="S15" s="64"/>
      <c r="T15" s="64"/>
      <c r="U15" s="51"/>
      <c r="V15" s="51"/>
      <c r="W15" s="51"/>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
      <c r="A16" s="45" t="str">
        <f>'[8]2 CONTEXTO E IDENTIFICACIÓN'!A16</f>
        <v>R8</v>
      </c>
      <c r="B16" s="46" t="str">
        <f>+'[8]2 CONTEXTO E IDENTIFICACIÓN'!F16</f>
        <v xml:space="preserve">  </v>
      </c>
      <c r="C16" s="47" t="str">
        <f>+'[8]3 PROBABIL E IMPACTO INHERENTE'!E16</f>
        <v/>
      </c>
      <c r="D16" s="47" t="str">
        <f>+'[8]3 PROBABIL E IMPACTO INHERENTE'!M16</f>
        <v/>
      </c>
      <c r="E16" s="48" t="str">
        <f>+'[8]4 MAPA CALOR INHERENTE'!C16</f>
        <v/>
      </c>
      <c r="F16" s="48" t="str">
        <f>+'[8]4 MAPA CALOR INHERENTE'!D16</f>
        <v/>
      </c>
      <c r="G16" s="46" t="str">
        <f>+'[8]4 MAPA CALOR INHERENTE'!E16</f>
        <v/>
      </c>
      <c r="H16" s="49" t="str">
        <f>+'[8]5 VALORACIÓN DEL CONTROL'!S39</f>
        <v/>
      </c>
      <c r="I16" s="50" t="str">
        <f>+'[8]5 VALORACIÓN DEL CONTROL'!T39</f>
        <v/>
      </c>
      <c r="J16" s="48" t="str">
        <f t="shared" si="3"/>
        <v/>
      </c>
      <c r="K16" s="48" t="str">
        <f t="shared" si="4"/>
        <v/>
      </c>
      <c r="L16" s="46" t="str">
        <f t="shared" si="5"/>
        <v/>
      </c>
      <c r="M16" s="46" t="str">
        <f t="shared" si="0"/>
        <v/>
      </c>
      <c r="N16" s="46" t="str">
        <f t="shared" si="1"/>
        <v/>
      </c>
      <c r="O16" s="51"/>
      <c r="P16" s="46" t="str">
        <f t="shared" si="2"/>
        <v/>
      </c>
      <c r="Q16" s="51"/>
      <c r="R16" s="51"/>
      <c r="S16" s="64"/>
      <c r="T16" s="64"/>
      <c r="U16" s="51"/>
      <c r="V16" s="51"/>
      <c r="W16" s="51"/>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'[8]2 CONTEXTO E IDENTIFICACIÓN'!A17</f>
        <v>R9</v>
      </c>
      <c r="B17" s="46" t="str">
        <f>+'[8]2 CONTEXTO E IDENTIFICACIÓN'!F17</f>
        <v xml:space="preserve">  </v>
      </c>
      <c r="C17" s="47" t="str">
        <f>+'[8]3 PROBABIL E IMPACTO INHERENTE'!E17</f>
        <v/>
      </c>
      <c r="D17" s="47" t="str">
        <f>+'[8]3 PROBABIL E IMPACTO INHERENTE'!M17</f>
        <v/>
      </c>
      <c r="E17" s="48" t="str">
        <f>+'[8]4 MAPA CALOR INHERENTE'!C17</f>
        <v/>
      </c>
      <c r="F17" s="48" t="str">
        <f>+'[8]4 MAPA CALOR INHERENTE'!D17</f>
        <v/>
      </c>
      <c r="G17" s="46" t="str">
        <f>+'[8]4 MAPA CALOR INHERENTE'!E17</f>
        <v/>
      </c>
      <c r="H17" s="49" t="str">
        <f>+'[8]5 VALORACIÓN DEL CONTROL'!S43</f>
        <v/>
      </c>
      <c r="I17" s="50" t="str">
        <f>+'[8]5 VALORACIÓN DEL CONTROL'!T43</f>
        <v/>
      </c>
      <c r="J17" s="48" t="str">
        <f t="shared" si="3"/>
        <v/>
      </c>
      <c r="K17" s="48" t="str">
        <f t="shared" si="4"/>
        <v/>
      </c>
      <c r="L17" s="46" t="str">
        <f t="shared" si="5"/>
        <v/>
      </c>
      <c r="M17" s="46" t="str">
        <f t="shared" si="0"/>
        <v/>
      </c>
      <c r="N17" s="46" t="str">
        <f t="shared" si="1"/>
        <v/>
      </c>
      <c r="O17" s="51"/>
      <c r="P17" s="46" t="str">
        <f t="shared" si="2"/>
        <v/>
      </c>
      <c r="Q17" s="51"/>
      <c r="R17" s="51"/>
      <c r="S17" s="64"/>
      <c r="T17" s="64"/>
      <c r="U17" s="51"/>
      <c r="V17" s="51"/>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'[8]2 CONTEXTO E IDENTIFICACIÓN'!A18</f>
        <v>R10</v>
      </c>
      <c r="B18" s="46" t="str">
        <f>+'[8]2 CONTEXTO E IDENTIFICACIÓN'!F18</f>
        <v xml:space="preserve">  </v>
      </c>
      <c r="C18" s="47" t="str">
        <f>+'[8]3 PROBABIL E IMPACTO INHERENTE'!E18</f>
        <v/>
      </c>
      <c r="D18" s="47" t="str">
        <f>+'[8]3 PROBABIL E IMPACTO INHERENTE'!M18</f>
        <v/>
      </c>
      <c r="E18" s="48" t="str">
        <f>+'[8]4 MAPA CALOR INHERENTE'!C18</f>
        <v/>
      </c>
      <c r="F18" s="48" t="str">
        <f>+'[8]4 MAPA CALOR INHERENTE'!D18</f>
        <v/>
      </c>
      <c r="G18" s="46" t="str">
        <f>+'[8]4 MAPA CALOR INHERENTE'!E18</f>
        <v/>
      </c>
      <c r="H18" s="49" t="str">
        <f>+'[8]5 VALORACIÓN DEL CONTROL'!S47</f>
        <v/>
      </c>
      <c r="I18" s="50" t="str">
        <f>+'[8]5 VALORACIÓN DEL CONTROL'!T47</f>
        <v/>
      </c>
      <c r="J18" s="48" t="str">
        <f t="shared" si="3"/>
        <v/>
      </c>
      <c r="K18" s="48" t="str">
        <f t="shared" si="4"/>
        <v/>
      </c>
      <c r="L18" s="46" t="str">
        <f t="shared" si="5"/>
        <v/>
      </c>
      <c r="M18" s="46" t="str">
        <f t="shared" si="0"/>
        <v/>
      </c>
      <c r="N18" s="46" t="str">
        <f t="shared" si="1"/>
        <v/>
      </c>
      <c r="O18" s="51"/>
      <c r="P18" s="46" t="str">
        <f t="shared" si="2"/>
        <v/>
      </c>
      <c r="Q18" s="51"/>
      <c r="R18" s="51"/>
      <c r="S18" s="64"/>
      <c r="T18" s="64"/>
      <c r="U18" s="51"/>
      <c r="V18" s="51"/>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'[8]2 CONTEXTO E IDENTIFICACIÓN'!A19</f>
        <v>R11</v>
      </c>
      <c r="B19" s="46" t="str">
        <f>+'[8]2 CONTEXTO E IDENTIFICACIÓN'!F19</f>
        <v xml:space="preserve">  </v>
      </c>
      <c r="C19" s="47" t="str">
        <f>+'[8]3 PROBABIL E IMPACTO INHERENTE'!E19</f>
        <v/>
      </c>
      <c r="D19" s="47" t="str">
        <f>+'[8]3 PROBABIL E IMPACTO INHERENTE'!M19</f>
        <v/>
      </c>
      <c r="E19" s="48" t="str">
        <f>+'[8]4 MAPA CALOR INHERENTE'!C19</f>
        <v/>
      </c>
      <c r="F19" s="48" t="str">
        <f>+'[8]4 MAPA CALOR INHERENTE'!D19</f>
        <v/>
      </c>
      <c r="G19" s="46" t="str">
        <f>+'[8]4 MAPA CALOR INHERENTE'!E19</f>
        <v/>
      </c>
      <c r="H19" s="49" t="str">
        <f>+'[8]5 VALORACIÓN DEL CONTROL'!S51</f>
        <v/>
      </c>
      <c r="I19" s="50" t="str">
        <f>+'[8]5 VALORACIÓN DEL CONTROL'!T51</f>
        <v/>
      </c>
      <c r="J19" s="48" t="str">
        <f t="shared" si="3"/>
        <v/>
      </c>
      <c r="K19" s="48" t="str">
        <f t="shared" si="4"/>
        <v/>
      </c>
      <c r="L19" s="46" t="str">
        <f t="shared" si="5"/>
        <v/>
      </c>
      <c r="M19" s="46" t="str">
        <f t="shared" si="0"/>
        <v/>
      </c>
      <c r="N19" s="46" t="str">
        <f t="shared" si="1"/>
        <v/>
      </c>
      <c r="O19" s="51"/>
      <c r="P19" s="46" t="str">
        <f t="shared" si="2"/>
        <v/>
      </c>
      <c r="Q19" s="51"/>
      <c r="R19" s="51"/>
      <c r="S19" s="64"/>
      <c r="T19" s="64"/>
      <c r="U19" s="51"/>
      <c r="V19" s="51"/>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'[8]2 CONTEXTO E IDENTIFICACIÓN'!A20</f>
        <v>R12</v>
      </c>
      <c r="B20" s="46" t="str">
        <f>+'[8]2 CONTEXTO E IDENTIFICACIÓN'!F20</f>
        <v xml:space="preserve">  </v>
      </c>
      <c r="C20" s="47" t="str">
        <f>+'[8]3 PROBABIL E IMPACTO INHERENTE'!E20</f>
        <v/>
      </c>
      <c r="D20" s="47" t="str">
        <f>+'[8]3 PROBABIL E IMPACTO INHERENTE'!M20</f>
        <v/>
      </c>
      <c r="E20" s="48" t="str">
        <f>+'[8]4 MAPA CALOR INHERENTE'!C20</f>
        <v/>
      </c>
      <c r="F20" s="48" t="str">
        <f>+'[8]4 MAPA CALOR INHERENTE'!D20</f>
        <v/>
      </c>
      <c r="G20" s="46" t="str">
        <f>+'[8]4 MAPA CALOR INHERENTE'!E20</f>
        <v/>
      </c>
      <c r="H20" s="49" t="str">
        <f>+'[8]5 VALORACIÓN DEL CONTROL'!S55</f>
        <v/>
      </c>
      <c r="I20" s="50" t="str">
        <f>+'[8]5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'[8]2 CONTEXTO E IDENTIFICACIÓN'!A21</f>
        <v>R13</v>
      </c>
      <c r="B21" s="46" t="str">
        <f>+'[8]2 CONTEXTO E IDENTIFICACIÓN'!F21</f>
        <v xml:space="preserve">  </v>
      </c>
      <c r="C21" s="47" t="str">
        <f>+'[8]3 PROBABIL E IMPACTO INHERENTE'!E21</f>
        <v/>
      </c>
      <c r="D21" s="47" t="str">
        <f>+'[8]3 PROBABIL E IMPACTO INHERENTE'!M21</f>
        <v/>
      </c>
      <c r="E21" s="48" t="str">
        <f>+'[8]4 MAPA CALOR INHERENTE'!C21</f>
        <v/>
      </c>
      <c r="F21" s="48" t="str">
        <f>+'[8]4 MAPA CALOR INHERENTE'!D21</f>
        <v/>
      </c>
      <c r="G21" s="46" t="str">
        <f>+'[8]4 MAPA CALOR INHERENTE'!E21</f>
        <v/>
      </c>
      <c r="H21" s="49" t="str">
        <f>+'[8]5 VALORACIÓN DEL CONTROL'!S59</f>
        <v/>
      </c>
      <c r="I21" s="50" t="str">
        <f>+'[8]5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'[8]2 CONTEXTO E IDENTIFICACIÓN'!A22</f>
        <v>R14</v>
      </c>
      <c r="B22" s="46" t="str">
        <f>+'[8]2 CONTEXTO E IDENTIFICACIÓN'!F22</f>
        <v xml:space="preserve">  </v>
      </c>
      <c r="C22" s="47" t="str">
        <f>+'[8]3 PROBABIL E IMPACTO INHERENTE'!E22</f>
        <v/>
      </c>
      <c r="D22" s="47" t="str">
        <f>+'[8]3 PROBABIL E IMPACTO INHERENTE'!M22</f>
        <v/>
      </c>
      <c r="E22" s="48" t="str">
        <f>+'[8]4 MAPA CALOR INHERENTE'!C22</f>
        <v/>
      </c>
      <c r="F22" s="48" t="str">
        <f>+'[8]4 MAPA CALOR INHERENTE'!D22</f>
        <v/>
      </c>
      <c r="G22" s="46" t="str">
        <f>+'[8]4 MAPA CALOR INHERENTE'!E22</f>
        <v/>
      </c>
      <c r="H22" s="49" t="str">
        <f>+'[8]5 VALORACIÓN DEL CONTROL'!S63</f>
        <v/>
      </c>
      <c r="I22" s="50" t="str">
        <f>+'[8]5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'[8]2 CONTEXTO E IDENTIFICACIÓN'!A23</f>
        <v>R15</v>
      </c>
      <c r="B23" s="46" t="str">
        <f>+'[8]2 CONTEXTO E IDENTIFICACIÓN'!F23</f>
        <v xml:space="preserve">  </v>
      </c>
      <c r="C23" s="47" t="str">
        <f>+'[8]3 PROBABIL E IMPACTO INHERENTE'!E23</f>
        <v/>
      </c>
      <c r="D23" s="47" t="str">
        <f>+'[8]3 PROBABIL E IMPACTO INHERENTE'!M23</f>
        <v/>
      </c>
      <c r="E23" s="48" t="str">
        <f>+'[8]4 MAPA CALOR INHERENTE'!C23</f>
        <v/>
      </c>
      <c r="F23" s="48" t="str">
        <f>+'[8]4 MAPA CALOR INHERENTE'!D23</f>
        <v/>
      </c>
      <c r="G23" s="46" t="str">
        <f>+'[8]4 MAPA CALOR INHERENTE'!E23</f>
        <v/>
      </c>
      <c r="H23" s="49" t="str">
        <f>+'[8]5 VALORACIÓN DEL CONTROL'!S67</f>
        <v/>
      </c>
      <c r="I23" s="50" t="str">
        <f>+'[8]5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'[8]2 CONTEXTO E IDENTIFICACIÓN'!A24</f>
        <v>R16</v>
      </c>
      <c r="B24" s="46" t="str">
        <f>+'[8]2 CONTEXTO E IDENTIFICACIÓN'!F24</f>
        <v xml:space="preserve">  </v>
      </c>
      <c r="C24" s="47" t="str">
        <f>+'[8]3 PROBABIL E IMPACTO INHERENTE'!E24</f>
        <v/>
      </c>
      <c r="D24" s="47" t="str">
        <f>+'[8]3 PROBABIL E IMPACTO INHERENTE'!M24</f>
        <v/>
      </c>
      <c r="E24" s="48" t="str">
        <f>+'[8]4 MAPA CALOR INHERENTE'!C24</f>
        <v/>
      </c>
      <c r="F24" s="48" t="str">
        <f>+'[8]4 MAPA CALOR INHERENTE'!D24</f>
        <v/>
      </c>
      <c r="G24" s="46" t="str">
        <f>+'[8]4 MAPA CALOR INHERENTE'!E24</f>
        <v/>
      </c>
      <c r="H24" s="49" t="str">
        <f>+'[8]5 VALORACIÓN DEL CONTROL'!S71</f>
        <v/>
      </c>
      <c r="I24" s="50" t="str">
        <f>+'[8]5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'[8]2 CONTEXTO E IDENTIFICACIÓN'!A25</f>
        <v>R17</v>
      </c>
      <c r="B25" s="46" t="str">
        <f>+'[8]2 CONTEXTO E IDENTIFICACIÓN'!F25</f>
        <v xml:space="preserve">  </v>
      </c>
      <c r="C25" s="47" t="str">
        <f>+'[8]3 PROBABIL E IMPACTO INHERENTE'!E25</f>
        <v/>
      </c>
      <c r="D25" s="47" t="str">
        <f>+'[8]3 PROBABIL E IMPACTO INHERENTE'!M25</f>
        <v/>
      </c>
      <c r="E25" s="48" t="str">
        <f>+'[8]4 MAPA CALOR INHERENTE'!C25</f>
        <v/>
      </c>
      <c r="F25" s="48" t="str">
        <f>+'[8]4 MAPA CALOR INHERENTE'!D25</f>
        <v/>
      </c>
      <c r="G25" s="46" t="str">
        <f>+'[8]4 MAPA CALOR INHERENTE'!E25</f>
        <v/>
      </c>
      <c r="H25" s="49" t="str">
        <f>+'[8]5 VALORACIÓN DEL CONTROL'!S75</f>
        <v/>
      </c>
      <c r="I25" s="50" t="str">
        <f>+'[8]5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'[8]2 CONTEXTO E IDENTIFICACIÓN'!A26</f>
        <v>R18</v>
      </c>
      <c r="B26" s="46" t="str">
        <f>+'[8]2 CONTEXTO E IDENTIFICACIÓN'!F26</f>
        <v xml:space="preserve">  </v>
      </c>
      <c r="C26" s="47" t="str">
        <f>+'[8]3 PROBABIL E IMPACTO INHERENTE'!E26</f>
        <v/>
      </c>
      <c r="D26" s="47" t="str">
        <f>+'[8]3 PROBABIL E IMPACTO INHERENTE'!M26</f>
        <v/>
      </c>
      <c r="E26" s="48" t="str">
        <f>+'[8]4 MAPA CALOR INHERENTE'!C26</f>
        <v/>
      </c>
      <c r="F26" s="48" t="str">
        <f>+'[8]4 MAPA CALOR INHERENTE'!D26</f>
        <v/>
      </c>
      <c r="G26" s="46" t="str">
        <f>+'[8]4 MAPA CALOR INHERENTE'!E26</f>
        <v/>
      </c>
      <c r="H26" s="49" t="str">
        <f>+'[8]5 VALORACIÓN DEL CONTROL'!S79</f>
        <v/>
      </c>
      <c r="I26" s="50" t="str">
        <f>+'[8]5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'[8]2 CONTEXTO E IDENTIFICACIÓN'!A27</f>
        <v>R19</v>
      </c>
      <c r="B27" s="46" t="str">
        <f>+'[8]2 CONTEXTO E IDENTIFICACIÓN'!F27</f>
        <v xml:space="preserve">  </v>
      </c>
      <c r="C27" s="47" t="str">
        <f>+'[8]3 PROBABIL E IMPACTO INHERENTE'!E27</f>
        <v/>
      </c>
      <c r="D27" s="47" t="str">
        <f>+'[8]3 PROBABIL E IMPACTO INHERENTE'!M27</f>
        <v/>
      </c>
      <c r="E27" s="48" t="str">
        <f>+'[8]4 MAPA CALOR INHERENTE'!C27</f>
        <v/>
      </c>
      <c r="F27" s="48" t="str">
        <f>+'[8]4 MAPA CALOR INHERENTE'!D27</f>
        <v/>
      </c>
      <c r="G27" s="46" t="str">
        <f>+'[8]4 MAPA CALOR INHERENTE'!E27</f>
        <v/>
      </c>
      <c r="H27" s="49" t="str">
        <f>+'[8]5 VALORACIÓN DEL CONTROL'!S83</f>
        <v/>
      </c>
      <c r="I27" s="50" t="str">
        <f>+'[8]5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'[8]2 CONTEXTO E IDENTIFICACIÓN'!A28</f>
        <v>R20</v>
      </c>
      <c r="B28" s="46" t="str">
        <f>+'[8]2 CONTEXTO E IDENTIFICACIÓN'!F28</f>
        <v xml:space="preserve">  </v>
      </c>
      <c r="C28" s="47" t="str">
        <f>+'[8]3 PROBABIL E IMPACTO INHERENTE'!E28</f>
        <v/>
      </c>
      <c r="D28" s="47" t="str">
        <f>+'[8]3 PROBABIL E IMPACTO INHERENTE'!M28</f>
        <v/>
      </c>
      <c r="E28" s="48" t="str">
        <f>+'[8]4 MAPA CALOR INHERENTE'!C28</f>
        <v/>
      </c>
      <c r="F28" s="48" t="str">
        <f>+'[8]4 MAPA CALOR INHERENTE'!D28</f>
        <v/>
      </c>
      <c r="G28" s="46" t="str">
        <f>+'[8]4 MAPA CALOR INHERENTE'!E28</f>
        <v/>
      </c>
      <c r="H28" s="49" t="str">
        <f>+'[8]5 VALORACIÓN DEL CONTROL'!S87</f>
        <v/>
      </c>
      <c r="I28" s="50" t="str">
        <f>+'[8]5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251" priority="6" operator="equal">
      <formula>$AE$13</formula>
    </cfRule>
    <cfRule type="cellIs" dxfId="250" priority="7" operator="equal">
      <formula>$AE$12</formula>
    </cfRule>
    <cfRule type="cellIs" dxfId="249" priority="8" operator="equal">
      <formula>$AE$11</formula>
    </cfRule>
    <cfRule type="cellIs" dxfId="248" priority="9" operator="equal">
      <formula>$AE$10</formula>
    </cfRule>
    <cfRule type="cellIs" dxfId="247" priority="10" operator="equal">
      <formula>$AE$9</formula>
    </cfRule>
  </conditionalFormatting>
  <conditionalFormatting sqref="F9:F28">
    <cfRule type="cellIs" dxfId="246" priority="1" operator="equal">
      <formula>$AF$8</formula>
    </cfRule>
    <cfRule type="cellIs" dxfId="245" priority="2" operator="equal">
      <formula>$AG$8</formula>
    </cfRule>
    <cfRule type="cellIs" dxfId="244" priority="3" operator="equal">
      <formula>$AH$8</formula>
    </cfRule>
    <cfRule type="cellIs" dxfId="243" priority="4" operator="equal">
      <formula>$AI$8</formula>
    </cfRule>
    <cfRule type="cellIs" dxfId="242" priority="5" operator="equal">
      <formula>$AJ$8</formula>
    </cfRule>
  </conditionalFormatting>
  <conditionalFormatting sqref="G9:G28">
    <cfRule type="cellIs" dxfId="241" priority="11" operator="equal">
      <formula>$AF$16</formula>
    </cfRule>
    <cfRule type="cellIs" dxfId="240" priority="12" operator="equal">
      <formula>$AF$17</formula>
    </cfRule>
    <cfRule type="cellIs" dxfId="239" priority="13" operator="equal">
      <formula>$AF$18</formula>
    </cfRule>
    <cfRule type="cellIs" dxfId="238" priority="14" operator="equal">
      <formula>$AF$19</formula>
    </cfRule>
  </conditionalFormatting>
  <conditionalFormatting sqref="I9:J28">
    <cfRule type="cellIs" dxfId="237" priority="15" operator="equal">
      <formula>$AE$13</formula>
    </cfRule>
    <cfRule type="cellIs" dxfId="236" priority="16" operator="equal">
      <formula>$AE$12</formula>
    </cfRule>
    <cfRule type="cellIs" dxfId="235" priority="17" operator="equal">
      <formula>$AE$11</formula>
    </cfRule>
    <cfRule type="cellIs" dxfId="234" priority="18" operator="equal">
      <formula>$AE$10</formula>
    </cfRule>
    <cfRule type="cellIs" dxfId="233" priority="19" operator="equal">
      <formula>$AE$9</formula>
    </cfRule>
  </conditionalFormatting>
  <conditionalFormatting sqref="K9:K28">
    <cfRule type="cellIs" dxfId="232" priority="20" operator="equal">
      <formula>$AF$8</formula>
    </cfRule>
    <cfRule type="cellIs" dxfId="231" priority="21" operator="equal">
      <formula>$AG$8</formula>
    </cfRule>
    <cfRule type="cellIs" dxfId="230" priority="22" operator="equal">
      <formula>$AH$8</formula>
    </cfRule>
    <cfRule type="cellIs" dxfId="229" priority="23" operator="equal">
      <formula>$AI$8</formula>
    </cfRule>
    <cfRule type="cellIs" dxfId="228" priority="24" operator="equal">
      <formula>$AJ$8</formula>
    </cfRule>
  </conditionalFormatting>
  <conditionalFormatting sqref="L9:L28">
    <cfRule type="cellIs" dxfId="227" priority="25" operator="equal">
      <formula>$AF$16</formula>
    </cfRule>
    <cfRule type="cellIs" dxfId="226" priority="26" operator="equal">
      <formula>$AF$17</formula>
    </cfRule>
    <cfRule type="cellIs" dxfId="225" priority="27" operator="equal">
      <formula>$AF$18</formula>
    </cfRule>
    <cfRule type="cellIs" dxfId="224" priority="28" operator="equal">
      <formula>$AF$19</formula>
    </cfRule>
  </conditionalFormatting>
  <dataValidations count="4">
    <dataValidation type="list" allowBlank="1" showInputMessage="1" showErrorMessage="1" sqref="O9:O28" xr:uid="{8A619D06-5264-417A-9A9E-4561DDAA518D}">
      <formula1>INDIRECT($N9)</formula1>
    </dataValidation>
    <dataValidation allowBlank="1" showInputMessage="1" showErrorMessage="1" prompt="Es la materialización del riesgo y las consecuencias de su aparición. Su escala es: 5 bajo impacto, 10 medio, 20 alto impacto._x000a_" sqref="JP8:JV8" xr:uid="{FB3EFA4B-8699-4CB0-BB04-A8C1C58C05B8}"/>
    <dataValidation allowBlank="1" showInputMessage="1" showErrorMessage="1" prompt="La probabilidad se encuentra determinada por una escala de 1 a 3, siendo 1 la menor probabilidad de ocurrencia del riesgo y 3 la mayor probabilidad de  ocurrencia." sqref="JO8" xr:uid="{0DAB6B52-120F-42FF-879F-91861BE01243}"/>
    <dataValidation type="list" allowBlank="1" showInputMessage="1" showErrorMessage="1" sqref="JP9:JV16" xr:uid="{3CA7FB78-1205-4D6A-99B6-D16E26542F6B}">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A4B7-A597-4D48-BF6E-42190A25F096}">
  <dimension ref="A1:AX35"/>
  <sheetViews>
    <sheetView workbookViewId="0">
      <selection activeCell="E16" sqref="E16"/>
    </sheetView>
  </sheetViews>
  <sheetFormatPr defaultColWidth="14.28515625" defaultRowHeight="12.75"/>
  <cols>
    <col min="1" max="1" width="11.5703125" style="33" customWidth="1"/>
    <col min="2" max="2" width="25.140625" style="38" customWidth="1"/>
    <col min="3" max="4" width="14.140625" style="38" customWidth="1"/>
    <col min="5" max="5" width="16.42578125" style="80" customWidth="1"/>
    <col min="6" max="6" width="16.85546875" style="80" customWidth="1"/>
    <col min="7" max="7" width="12.5703125" style="38" customWidth="1"/>
    <col min="8" max="8" width="15.42578125" style="38" customWidth="1"/>
    <col min="9" max="9" width="13" style="38" customWidth="1"/>
    <col min="10" max="10" width="16.42578125" style="80" customWidth="1"/>
    <col min="11" max="11" width="10.140625" style="80" customWidth="1"/>
    <col min="12" max="12" width="12.7109375" style="38" customWidth="1"/>
    <col min="13" max="13" width="16.85546875" style="38" customWidth="1"/>
    <col min="14" max="14" width="15.5703125" style="38" customWidth="1"/>
    <col min="15" max="16" width="16.5703125" style="38" customWidth="1"/>
    <col min="17" max="17" width="29.85546875" style="38" customWidth="1"/>
    <col min="18" max="18" width="20.85546875" style="38" customWidth="1"/>
    <col min="19" max="19" width="9.42578125" style="82" customWidth="1"/>
    <col min="20" max="20" width="13.5703125" style="82" customWidth="1"/>
    <col min="21" max="23" width="20.42578125" style="38" customWidth="1"/>
    <col min="24" max="25" width="30.7109375" style="38" customWidth="1"/>
    <col min="26" max="26" width="18" style="38" customWidth="1"/>
    <col min="27" max="28" width="15.42578125" style="38" customWidth="1"/>
    <col min="29" max="29" width="4.85546875" style="33" customWidth="1"/>
    <col min="30" max="30" width="5.42578125" style="33" bestFit="1" customWidth="1"/>
    <col min="31" max="32" width="14" style="33" customWidth="1"/>
    <col min="33" max="33" width="18.5703125" style="33" customWidth="1"/>
    <col min="34" max="34" width="19.5703125" style="33" customWidth="1"/>
    <col min="35" max="36" width="14" style="33" customWidth="1"/>
    <col min="37" max="41" width="11.42578125" style="33" customWidth="1"/>
    <col min="42" max="42" width="5.5703125" style="33" bestFit="1" customWidth="1"/>
    <col min="43" max="43" width="26.85546875" style="33" customWidth="1"/>
    <col min="44" max="48" width="22.85546875" style="38" customWidth="1"/>
    <col min="49" max="49" width="23.42578125" style="33" customWidth="1"/>
    <col min="50" max="277" width="11.42578125" style="33" customWidth="1"/>
    <col min="278" max="278" width="12.7109375" style="33" customWidth="1"/>
    <col min="279" max="279" width="47" style="33" customWidth="1"/>
    <col min="280" max="280" width="35" style="33" customWidth="1"/>
    <col min="281" max="16384" width="14.28515625" style="33"/>
  </cols>
  <sheetData>
    <row r="1" spans="1:50" s="7" customFormat="1" ht="25.5">
      <c r="A1" s="164"/>
      <c r="B1" s="161" t="str">
        <f>+'[9]2 CONTEXTO E IDENTIFICACIÓN'!C1</f>
        <v>MAPA DE RIESGOS</v>
      </c>
      <c r="C1" s="1" t="str">
        <f>+'[9]2 CONTEXTO E IDENTIFICACIÓN'!D1</f>
        <v>CÓDIGO:</v>
      </c>
      <c r="D1" s="2">
        <f>+'[9]2 CONTEXTO E IDENTIFICACIÓN'!E1</f>
        <v>0</v>
      </c>
      <c r="E1" s="3"/>
      <c r="F1" s="4" t="str">
        <f>+'[9]2 CONTEXTO E IDENTIFICACIÓN'!$G$4</f>
        <v>Elaboración o Actualización:</v>
      </c>
      <c r="G1" s="5" t="str">
        <f>+IF('[9]2 CONTEXTO E IDENTIFICACIÓN'!$H$4="","",'[9]2 CONTEXTO E IDENTIFICACIÓN'!$H$4)</f>
        <v/>
      </c>
      <c r="H1" s="6"/>
      <c r="I1" s="6"/>
      <c r="U1" s="8"/>
      <c r="V1" s="8"/>
      <c r="AR1" s="9"/>
      <c r="AS1" s="9"/>
      <c r="AT1" s="9"/>
      <c r="AU1" s="9"/>
      <c r="AV1" s="9"/>
    </row>
    <row r="2" spans="1:50" s="7" customFormat="1">
      <c r="A2" s="164"/>
      <c r="B2" s="161"/>
      <c r="C2" s="1" t="str">
        <f>+'[9]2 CONTEXTO E IDENTIFICACIÓN'!D2</f>
        <v>VERSIÓN:</v>
      </c>
      <c r="D2" s="2">
        <f>+'[9]2 CONTEXTO E IDENTIFICACIÓN'!E2</f>
        <v>0</v>
      </c>
      <c r="E2" s="3"/>
      <c r="F2" s="10" t="str">
        <f>+'[9]2 CONTEXTO E IDENTIFICACIÓN'!$E$5</f>
        <v>Vigencia del:</v>
      </c>
      <c r="G2" s="11" t="str">
        <f>+IF('[9]2 CONTEXTO E IDENTIFICACIÓN'!$F$5="","",'[9]2 CONTEXTO E IDENTIFICACIÓN'!$F$5)</f>
        <v/>
      </c>
      <c r="H2" s="12" t="s">
        <v>0</v>
      </c>
      <c r="I2" s="13" t="str">
        <f>+IF('[9]2 CONTEXTO E IDENTIFICACIÓN'!$H$5="","",'[9]2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c r="A4" s="18" t="s">
        <v>1</v>
      </c>
      <c r="B4" s="165" t="str">
        <f>+IF('[9]2 CONTEXTO E IDENTIFICACIÓN'!$C$4="","",'[9]2 CONTEXTO E IDENTIFICACIÓN'!$C$4)</f>
        <v/>
      </c>
      <c r="C4" s="165"/>
      <c r="D4" s="165"/>
      <c r="E4" s="19"/>
      <c r="F4" s="19"/>
      <c r="G4" s="19"/>
      <c r="H4" s="19"/>
      <c r="I4" s="19"/>
      <c r="J4" s="19"/>
      <c r="K4" s="20"/>
      <c r="S4" s="8"/>
      <c r="T4" s="8"/>
      <c r="AR4" s="9"/>
      <c r="AS4" s="9"/>
      <c r="AT4" s="9"/>
      <c r="AU4" s="9"/>
      <c r="AV4" s="9"/>
    </row>
    <row r="5" spans="1:50" s="7" customFormat="1" ht="30">
      <c r="A5" s="18" t="s">
        <v>2</v>
      </c>
      <c r="B5" s="165" t="str">
        <f>+IF('[9]2 CONTEXTO E IDENTIFICACIÓN'!$E$4="","",'[9]2 CONTEXTO E IDENTIFICACIÓN'!$E$4)</f>
        <v/>
      </c>
      <c r="C5" s="166"/>
      <c r="D5" s="166"/>
      <c r="E5" s="21"/>
      <c r="F5" s="20"/>
      <c r="H5" s="14"/>
      <c r="I5" s="14"/>
      <c r="J5" s="21"/>
      <c r="K5" s="20"/>
      <c r="S5" s="8"/>
      <c r="T5" s="8"/>
      <c r="AD5" s="22"/>
      <c r="AE5" s="23"/>
      <c r="AF5" s="153" t="s">
        <v>3</v>
      </c>
      <c r="AG5" s="154"/>
      <c r="AH5" s="154"/>
      <c r="AI5" s="154"/>
      <c r="AJ5" s="155"/>
      <c r="AR5" s="9"/>
      <c r="AS5" s="9"/>
      <c r="AT5" s="9"/>
      <c r="AU5" s="9"/>
      <c r="AV5" s="9"/>
    </row>
    <row r="6" spans="1:50" s="7" customFormat="1" ht="5.45" customHeight="1">
      <c r="A6" s="24"/>
      <c r="B6" s="25"/>
      <c r="C6" s="25"/>
      <c r="D6" s="14"/>
      <c r="E6" s="21"/>
      <c r="F6" s="20"/>
      <c r="H6" s="14"/>
      <c r="I6" s="14"/>
      <c r="J6" s="21"/>
      <c r="K6" s="20"/>
      <c r="S6" s="8"/>
      <c r="T6" s="8"/>
      <c r="AD6" s="26"/>
      <c r="AF6" s="27"/>
      <c r="AG6" s="28"/>
      <c r="AH6" s="28"/>
      <c r="AI6" s="28"/>
      <c r="AJ6" s="29"/>
      <c r="AR6" s="9"/>
      <c r="AS6" s="9"/>
      <c r="AT6" s="9"/>
      <c r="AU6" s="9"/>
      <c r="AV6" s="9"/>
    </row>
    <row r="7" spans="1:50">
      <c r="A7" s="30"/>
      <c r="B7" s="30"/>
      <c r="C7" s="30"/>
      <c r="D7" s="30"/>
      <c r="E7" s="156" t="s">
        <v>4</v>
      </c>
      <c r="F7" s="156"/>
      <c r="G7" s="156"/>
      <c r="H7" s="32"/>
      <c r="I7" s="30"/>
      <c r="J7" s="156" t="s">
        <v>5</v>
      </c>
      <c r="K7" s="156"/>
      <c r="L7" s="156"/>
      <c r="M7" s="32"/>
      <c r="N7" s="32"/>
      <c r="O7" s="32"/>
      <c r="P7" s="32"/>
      <c r="Q7" s="156" t="s">
        <v>6</v>
      </c>
      <c r="R7" s="156"/>
      <c r="S7" s="156"/>
      <c r="T7" s="156"/>
      <c r="U7" s="156" t="s">
        <v>7</v>
      </c>
      <c r="V7" s="156"/>
      <c r="W7" s="156"/>
      <c r="X7" s="32"/>
      <c r="Y7" s="32"/>
      <c r="Z7" s="32"/>
      <c r="AA7" s="32"/>
      <c r="AB7" s="32"/>
      <c r="AD7" s="34"/>
      <c r="AF7" s="35">
        <v>0.2</v>
      </c>
      <c r="AG7" s="35">
        <v>0.4</v>
      </c>
      <c r="AH7" s="35">
        <v>0.6</v>
      </c>
      <c r="AI7" s="35">
        <v>0.8</v>
      </c>
      <c r="AJ7" s="36">
        <v>1</v>
      </c>
      <c r="AK7" s="37"/>
      <c r="AL7" s="37"/>
      <c r="AM7" s="37"/>
      <c r="AN7" s="37"/>
      <c r="AO7" s="37"/>
      <c r="AP7" s="37"/>
      <c r="AQ7" s="37"/>
    </row>
    <row r="8" spans="1:50" ht="51">
      <c r="A8" s="31" t="s">
        <v>8</v>
      </c>
      <c r="B8" s="31" t="s">
        <v>9</v>
      </c>
      <c r="C8" s="31" t="s">
        <v>10</v>
      </c>
      <c r="D8" s="31" t="s">
        <v>11</v>
      </c>
      <c r="E8" s="31" t="s">
        <v>12</v>
      </c>
      <c r="F8" s="31" t="s">
        <v>13</v>
      </c>
      <c r="G8" s="39" t="s">
        <v>14</v>
      </c>
      <c r="H8" s="31" t="s">
        <v>15</v>
      </c>
      <c r="I8" s="31" t="s">
        <v>16</v>
      </c>
      <c r="J8" s="31" t="s">
        <v>12</v>
      </c>
      <c r="K8" s="31" t="s">
        <v>13</v>
      </c>
      <c r="L8" s="31" t="s">
        <v>14</v>
      </c>
      <c r="M8" s="31" t="s">
        <v>17</v>
      </c>
      <c r="N8" s="31" t="s">
        <v>18</v>
      </c>
      <c r="O8" s="31" t="s">
        <v>19</v>
      </c>
      <c r="P8" s="31" t="s">
        <v>20</v>
      </c>
      <c r="Q8" s="31" t="s">
        <v>21</v>
      </c>
      <c r="R8" s="31" t="s">
        <v>22</v>
      </c>
      <c r="S8" s="40" t="s">
        <v>23</v>
      </c>
      <c r="T8" s="40" t="s">
        <v>24</v>
      </c>
      <c r="U8" s="31" t="s">
        <v>25</v>
      </c>
      <c r="V8" s="31" t="s">
        <v>26</v>
      </c>
      <c r="W8" s="31" t="s">
        <v>27</v>
      </c>
      <c r="X8" s="31" t="s">
        <v>28</v>
      </c>
      <c r="Y8" s="31" t="s">
        <v>29</v>
      </c>
      <c r="Z8" s="31" t="s">
        <v>30</v>
      </c>
      <c r="AA8" s="32"/>
      <c r="AB8" s="32"/>
      <c r="AD8" s="34"/>
      <c r="AE8" s="41"/>
      <c r="AF8" s="42" t="s">
        <v>31</v>
      </c>
      <c r="AG8" s="42" t="s">
        <v>32</v>
      </c>
      <c r="AH8" s="42" t="s">
        <v>33</v>
      </c>
      <c r="AI8" s="42" t="s">
        <v>34</v>
      </c>
      <c r="AJ8" s="43" t="s">
        <v>35</v>
      </c>
      <c r="AM8" s="37"/>
      <c r="AN8" s="37"/>
      <c r="AO8" s="44"/>
      <c r="AP8" s="44"/>
      <c r="AQ8" s="44"/>
      <c r="AR8" s="44"/>
      <c r="AS8" s="44"/>
      <c r="AT8" s="44"/>
      <c r="AU8" s="44"/>
      <c r="AV8" s="44"/>
      <c r="AW8" s="44"/>
      <c r="AX8" s="44"/>
    </row>
    <row r="9" spans="1:50" ht="153">
      <c r="A9" s="45" t="str">
        <f>'[9]2 CONTEXTO E IDENTIFICACIÓN'!A9</f>
        <v>R1</v>
      </c>
      <c r="B9" s="46" t="str">
        <f>+'[9]2 CONTEXTO E IDENTIFICACIÓN'!F9</f>
        <v>Posibilidad de pérdida económica y reputacional Por Adquirir bienes con sobrecostos convenidos o adquirir los bienes con calidad deficiente para beneficiar a un funcionario o terceros.  Debiado a falta de análisis de costos de mercado, Sobrecostos convenidos en la adquisicion de los bienes y servicios.</v>
      </c>
      <c r="C9" s="47">
        <f>+'[9]3 PROBABIL E IMPACTO INHERENTE'!E9</f>
        <v>0.4</v>
      </c>
      <c r="D9" s="47">
        <f>+'[9]3 PROBABIL E IMPACTO INHERENTE'!M9</f>
        <v>0.8</v>
      </c>
      <c r="E9" s="48" t="str">
        <f>+'[9]4 MAPA CALOR INHERENTE'!C9</f>
        <v>Baja</v>
      </c>
      <c r="F9" s="48" t="str">
        <f>+'[9]4 MAPA CALOR INHERENTE'!D9</f>
        <v>Mayor</v>
      </c>
      <c r="G9" s="46" t="str">
        <f>+'[9]4 MAPA CALOR INHERENTE'!E9</f>
        <v>Alto</v>
      </c>
      <c r="H9" s="49">
        <f>+'[9]6 MAPA CALOR RESIDUAL'!C9</f>
        <v>0.14399999999999999</v>
      </c>
      <c r="I9" s="50">
        <f>+'[9]6 MAPA CALOR RESIDUAL'!D9</f>
        <v>0.8</v>
      </c>
      <c r="J9" s="48" t="str">
        <f>+'[9]6 MAPA CALOR RESIDUAL'!E9</f>
        <v>Muy Baja</v>
      </c>
      <c r="K9" s="48" t="str">
        <f>+'[9]6 MAPA CALOR RESIDUAL'!F9</f>
        <v>Mayor</v>
      </c>
      <c r="L9" s="46" t="str">
        <f>+'[9]6 MAPA CALOR RESIDUAL'!G9</f>
        <v>Alto</v>
      </c>
      <c r="M9" s="46" t="str">
        <f t="shared" ref="M9:M28" si="0">+IF($N9="","",IF($N9=$AG$16,$AH$16,IF($N9=$AG$19,$AH$19)))</f>
        <v>Requiere Plan de Acción</v>
      </c>
      <c r="N9" s="46" t="str">
        <f t="shared" ref="N9:N28" si="1">+IF(L9="","",IF(OR(L9=$AF$16,L9=$AF$17,L9=$AF$18),$AG$16,IF(L9=$AF$19,$AG$19)))</f>
        <v>Reducir_mitigar_Transferir_Evitar</v>
      </c>
      <c r="O9" s="51" t="s">
        <v>47</v>
      </c>
      <c r="P9" s="46" t="str">
        <f t="shared" ref="P9:P28" si="2">+IF($M9="","",IF($M9=$AH$19,$AG$19,$O9))</f>
        <v>Evitar</v>
      </c>
      <c r="Q9" s="51" t="s">
        <v>182</v>
      </c>
      <c r="R9" s="51"/>
      <c r="S9" s="64">
        <v>46023</v>
      </c>
      <c r="T9" s="64">
        <v>46387</v>
      </c>
      <c r="U9" s="64" t="s">
        <v>183</v>
      </c>
      <c r="V9" s="51"/>
      <c r="W9" s="64"/>
      <c r="X9" s="51"/>
      <c r="Y9" s="51"/>
      <c r="Z9" s="51"/>
      <c r="AA9" s="54"/>
      <c r="AB9" s="54"/>
      <c r="AC9" s="157" t="s">
        <v>40</v>
      </c>
      <c r="AD9" s="55">
        <v>1</v>
      </c>
      <c r="AE9" s="42" t="s">
        <v>41</v>
      </c>
      <c r="AF9" s="56" t="s">
        <v>42</v>
      </c>
      <c r="AG9" s="56" t="s">
        <v>42</v>
      </c>
      <c r="AH9" s="56" t="s">
        <v>42</v>
      </c>
      <c r="AI9" s="56" t="s">
        <v>42</v>
      </c>
      <c r="AJ9" s="57" t="s">
        <v>43</v>
      </c>
      <c r="AM9" s="37"/>
      <c r="AN9" s="37"/>
      <c r="AO9" s="44"/>
      <c r="AP9" s="44"/>
      <c r="AQ9" s="44"/>
      <c r="AR9" s="58"/>
      <c r="AS9" s="58"/>
      <c r="AT9" s="58"/>
      <c r="AU9" s="58"/>
      <c r="AV9" s="58"/>
      <c r="AW9" s="44"/>
      <c r="AX9" s="44"/>
    </row>
    <row r="10" spans="1:50" ht="76.5">
      <c r="A10" s="45" t="str">
        <f>'[9]2 CONTEXTO E IDENTIFICACIÓN'!A10</f>
        <v>R2</v>
      </c>
      <c r="B10" s="46" t="str">
        <f>+'[9]2 CONTEXTO E IDENTIFICACIÓN'!F10</f>
        <v>Posibilidad de pérdida reputacional Por entrega de ayudas a población afectda, procurando interés particular Debido a distribución inequitativa de ls ayudas</v>
      </c>
      <c r="C10" s="47">
        <f>+'[9]3 PROBABIL E IMPACTO INHERENTE'!E10</f>
        <v>0.4</v>
      </c>
      <c r="D10" s="47">
        <f>+'[9]3 PROBABIL E IMPACTO INHERENTE'!M10</f>
        <v>0.6</v>
      </c>
      <c r="E10" s="48" t="str">
        <f>+'[9]4 MAPA CALOR INHERENTE'!C10</f>
        <v>Baja</v>
      </c>
      <c r="F10" s="48" t="str">
        <f>+'[9]4 MAPA CALOR INHERENTE'!D10</f>
        <v>Moderado</v>
      </c>
      <c r="G10" s="46" t="str">
        <f>+'[9]4 MAPA CALOR INHERENTE'!E10</f>
        <v>Moderado</v>
      </c>
      <c r="H10" s="49">
        <f>+'[9]5 VALORACIÓN DEL CONTROL'!S15</f>
        <v>0.14399999999999999</v>
      </c>
      <c r="I10" s="50">
        <f>+'[9]5 VALORACIÓN DEL CONTROL'!T15</f>
        <v>0.6</v>
      </c>
      <c r="J10" s="48" t="str">
        <f t="shared" ref="J10:J28" si="3">+IF(H10=0,"",IF(H10&lt;=$AD$13,$AE$13,IF(H10&lt;=$AD$12,$AE$12,IF(H10&lt;=$AD$11,$AE$11,IF(H10&lt;=$AD$10,$AE$10,IF(H10&lt;=$AD$9,$AE$9,""))))))</f>
        <v>Muy Baja</v>
      </c>
      <c r="K10" s="48" t="str">
        <f t="shared" ref="K10:K28" si="4">+IF(I10=0,"",IF(I10&lt;=$AF$7,$AF$8,IF(I10&lt;=$AG$7,$AG$8,IF(I10&lt;=$AH$7,$AH$8,IF(I10&lt;=$AI$7,$AI$8,IF(I10&lt;=$AJ$7,$AJ$8,""))))))</f>
        <v>Moderado</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51" t="s">
        <v>184</v>
      </c>
      <c r="R10" s="51"/>
      <c r="S10" s="64">
        <v>46023</v>
      </c>
      <c r="T10" s="64">
        <v>46387</v>
      </c>
      <c r="U10" s="64" t="s">
        <v>185</v>
      </c>
      <c r="V10" s="51"/>
      <c r="W10" s="51"/>
      <c r="X10" s="51"/>
      <c r="Y10" s="51"/>
      <c r="Z10" s="51"/>
      <c r="AA10" s="54"/>
      <c r="AB10" s="54"/>
      <c r="AC10" s="158"/>
      <c r="AD10" s="55">
        <v>0.8</v>
      </c>
      <c r="AE10" s="42" t="s">
        <v>46</v>
      </c>
      <c r="AF10" s="59" t="s">
        <v>33</v>
      </c>
      <c r="AG10" s="59" t="s">
        <v>33</v>
      </c>
      <c r="AH10" s="56" t="s">
        <v>42</v>
      </c>
      <c r="AI10" s="56" t="s">
        <v>42</v>
      </c>
      <c r="AJ10" s="57" t="s">
        <v>43</v>
      </c>
      <c r="AM10" s="37"/>
      <c r="AN10" s="37"/>
      <c r="AO10" s="44"/>
      <c r="AP10" s="60"/>
      <c r="AQ10" s="61"/>
      <c r="AR10" s="58"/>
      <c r="AS10" s="58"/>
      <c r="AT10" s="58"/>
      <c r="AU10" s="58"/>
      <c r="AV10" s="58"/>
      <c r="AW10" s="44"/>
      <c r="AX10" s="44"/>
    </row>
    <row r="11" spans="1:50">
      <c r="A11" s="45" t="str">
        <f>'[9]2 CONTEXTO E IDENTIFICACIÓN'!A11</f>
        <v>R3</v>
      </c>
      <c r="B11" s="46" t="str">
        <f>+'[9]2 CONTEXTO E IDENTIFICACIÓN'!F11</f>
        <v xml:space="preserve">  </v>
      </c>
      <c r="C11" s="47" t="str">
        <f>+'[9]3 PROBABIL E IMPACTO INHERENTE'!E11</f>
        <v/>
      </c>
      <c r="D11" s="47" t="str">
        <f>+'[9]3 PROBABIL E IMPACTO INHERENTE'!M11</f>
        <v/>
      </c>
      <c r="E11" s="48" t="str">
        <f>+'[9]4 MAPA CALOR INHERENTE'!C11</f>
        <v/>
      </c>
      <c r="F11" s="48" t="str">
        <f>+'[9]4 MAPA CALOR INHERENTE'!D11</f>
        <v/>
      </c>
      <c r="G11" s="46" t="str">
        <f>+'[9]4 MAPA CALOR INHERENTE'!E11</f>
        <v/>
      </c>
      <c r="H11" s="49" t="str">
        <f>+'[9]5 VALORACIÓN DEL CONTROL'!S19</f>
        <v/>
      </c>
      <c r="I11" s="50" t="str">
        <f>+'[9]5 VALORACIÓN DEL CONTROL'!T19</f>
        <v/>
      </c>
      <c r="J11" s="48" t="str">
        <f t="shared" si="3"/>
        <v/>
      </c>
      <c r="K11" s="48" t="str">
        <f t="shared" si="4"/>
        <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
      </c>
      <c r="M11" s="46" t="str">
        <f t="shared" si="0"/>
        <v/>
      </c>
      <c r="N11" s="46" t="str">
        <f t="shared" si="1"/>
        <v/>
      </c>
      <c r="O11" s="51"/>
      <c r="P11" s="46" t="str">
        <f t="shared" si="2"/>
        <v/>
      </c>
      <c r="Q11" s="51"/>
      <c r="R11" s="51"/>
      <c r="S11" s="64"/>
      <c r="T11" s="64"/>
      <c r="U11" s="51"/>
      <c r="V11" s="51"/>
      <c r="W11" s="51"/>
      <c r="X11" s="51"/>
      <c r="Y11" s="51"/>
      <c r="Z11" s="51"/>
      <c r="AA11" s="54"/>
      <c r="AB11" s="54"/>
      <c r="AC11" s="158"/>
      <c r="AD11" s="55">
        <v>0.6</v>
      </c>
      <c r="AE11" s="42" t="s">
        <v>51</v>
      </c>
      <c r="AF11" s="59" t="s">
        <v>33</v>
      </c>
      <c r="AG11" s="59" t="s">
        <v>33</v>
      </c>
      <c r="AH11" s="59" t="s">
        <v>33</v>
      </c>
      <c r="AI11" s="56" t="s">
        <v>42</v>
      </c>
      <c r="AJ11" s="57" t="s">
        <v>43</v>
      </c>
      <c r="AM11" s="37"/>
      <c r="AN11" s="37"/>
      <c r="AO11" s="44"/>
      <c r="AP11" s="60"/>
      <c r="AQ11" s="61"/>
      <c r="AR11" s="58"/>
      <c r="AS11" s="58"/>
      <c r="AT11" s="58"/>
      <c r="AU11" s="58"/>
      <c r="AV11" s="62"/>
      <c r="AW11" s="44"/>
      <c r="AX11" s="44"/>
    </row>
    <row r="12" spans="1:50">
      <c r="A12" s="45" t="str">
        <f>'[9]2 CONTEXTO E IDENTIFICACIÓN'!A12</f>
        <v>R4</v>
      </c>
      <c r="B12" s="46" t="str">
        <f>+'[9]2 CONTEXTO E IDENTIFICACIÓN'!F12</f>
        <v xml:space="preserve">  </v>
      </c>
      <c r="C12" s="47" t="str">
        <f>+'[9]3 PROBABIL E IMPACTO INHERENTE'!E12</f>
        <v/>
      </c>
      <c r="D12" s="47" t="str">
        <f>+'[9]3 PROBABIL E IMPACTO INHERENTE'!M12</f>
        <v/>
      </c>
      <c r="E12" s="48" t="str">
        <f>+'[9]4 MAPA CALOR INHERENTE'!C12</f>
        <v/>
      </c>
      <c r="F12" s="48" t="str">
        <f>+'[9]4 MAPA CALOR INHERENTE'!D12</f>
        <v/>
      </c>
      <c r="G12" s="46" t="str">
        <f>+'[9]4 MAPA CALOR INHERENTE'!E12</f>
        <v/>
      </c>
      <c r="H12" s="49" t="str">
        <f>+'[9]5 VALORACIÓN DEL CONTROL'!S23</f>
        <v/>
      </c>
      <c r="I12" s="50" t="str">
        <f>+'[9]5 VALORACIÓN DEL CONTROL'!T23</f>
        <v/>
      </c>
      <c r="J12" s="48" t="str">
        <f t="shared" si="3"/>
        <v/>
      </c>
      <c r="K12" s="48" t="str">
        <f t="shared" si="4"/>
        <v/>
      </c>
      <c r="L12" s="46" t="str">
        <f t="shared" si="5"/>
        <v/>
      </c>
      <c r="M12" s="46" t="str">
        <f t="shared" si="0"/>
        <v/>
      </c>
      <c r="N12" s="46" t="str">
        <f t="shared" si="1"/>
        <v/>
      </c>
      <c r="O12" s="51"/>
      <c r="P12" s="46" t="str">
        <f t="shared" si="2"/>
        <v/>
      </c>
      <c r="Q12" s="51"/>
      <c r="R12" s="51"/>
      <c r="S12" s="64"/>
      <c r="T12" s="64"/>
      <c r="U12" s="51"/>
      <c r="V12" s="51"/>
      <c r="W12" s="51"/>
      <c r="X12" s="51"/>
      <c r="Y12" s="51"/>
      <c r="Z12" s="51"/>
      <c r="AA12" s="54"/>
      <c r="AB12" s="54"/>
      <c r="AC12" s="158"/>
      <c r="AD12" s="55">
        <v>0.4</v>
      </c>
      <c r="AE12" s="42" t="s">
        <v>53</v>
      </c>
      <c r="AF12" s="63" t="s">
        <v>54</v>
      </c>
      <c r="AG12" s="59" t="s">
        <v>33</v>
      </c>
      <c r="AH12" s="59" t="s">
        <v>33</v>
      </c>
      <c r="AI12" s="56" t="s">
        <v>42</v>
      </c>
      <c r="AJ12" s="57" t="s">
        <v>43</v>
      </c>
      <c r="AM12" s="37"/>
      <c r="AN12" s="37"/>
      <c r="AO12" s="44"/>
      <c r="AP12" s="60"/>
      <c r="AQ12" s="61"/>
      <c r="AR12" s="58"/>
      <c r="AS12" s="58"/>
      <c r="AT12" s="58"/>
      <c r="AU12" s="62"/>
      <c r="AV12" s="58"/>
      <c r="AW12" s="44"/>
      <c r="AX12" s="44"/>
    </row>
    <row r="13" spans="1:50" ht="13.5" thickBot="1">
      <c r="A13" s="45" t="str">
        <f>'[9]2 CONTEXTO E IDENTIFICACIÓN'!A13</f>
        <v>R5</v>
      </c>
      <c r="B13" s="46" t="str">
        <f>+'[9]2 CONTEXTO E IDENTIFICACIÓN'!F13</f>
        <v xml:space="preserve">  </v>
      </c>
      <c r="C13" s="47" t="str">
        <f>+'[9]3 PROBABIL E IMPACTO INHERENTE'!E13</f>
        <v/>
      </c>
      <c r="D13" s="47" t="str">
        <f>+'[9]3 PROBABIL E IMPACTO INHERENTE'!M13</f>
        <v/>
      </c>
      <c r="E13" s="48" t="str">
        <f>+'[9]4 MAPA CALOR INHERENTE'!C13</f>
        <v/>
      </c>
      <c r="F13" s="48" t="str">
        <f>+'[9]4 MAPA CALOR INHERENTE'!D13</f>
        <v/>
      </c>
      <c r="G13" s="46" t="str">
        <f>+'[9]4 MAPA CALOR INHERENTE'!E13</f>
        <v/>
      </c>
      <c r="H13" s="49" t="str">
        <f>+'[9]5 VALORACIÓN DEL CONTROL'!S27</f>
        <v/>
      </c>
      <c r="I13" s="50" t="str">
        <f>+'[9]5 VALORACIÓN DEL CONTROL'!T27</f>
        <v/>
      </c>
      <c r="J13" s="48" t="str">
        <f t="shared" si="3"/>
        <v/>
      </c>
      <c r="K13" s="48" t="str">
        <f t="shared" si="4"/>
        <v/>
      </c>
      <c r="L13" s="46" t="str">
        <f t="shared" si="5"/>
        <v/>
      </c>
      <c r="M13" s="46" t="str">
        <f t="shared" si="0"/>
        <v/>
      </c>
      <c r="N13" s="46" t="str">
        <f t="shared" si="1"/>
        <v/>
      </c>
      <c r="O13" s="51"/>
      <c r="P13" s="46" t="str">
        <f t="shared" si="2"/>
        <v/>
      </c>
      <c r="Q13" s="51"/>
      <c r="R13" s="51"/>
      <c r="S13" s="64"/>
      <c r="T13" s="64"/>
      <c r="U13" s="51"/>
      <c r="V13" s="51"/>
      <c r="W13" s="51"/>
      <c r="X13" s="51"/>
      <c r="Y13" s="51"/>
      <c r="Z13" s="51"/>
      <c r="AA13" s="54"/>
      <c r="AB13" s="54"/>
      <c r="AC13" s="159"/>
      <c r="AD13" s="65">
        <v>0.2</v>
      </c>
      <c r="AE13" s="66" t="s">
        <v>55</v>
      </c>
      <c r="AF13" s="67" t="s">
        <v>54</v>
      </c>
      <c r="AG13" s="67" t="s">
        <v>54</v>
      </c>
      <c r="AH13" s="68" t="s">
        <v>33</v>
      </c>
      <c r="AI13" s="69" t="s">
        <v>42</v>
      </c>
      <c r="AJ13" s="70" t="s">
        <v>43</v>
      </c>
      <c r="AM13" s="37"/>
      <c r="AN13" s="37"/>
      <c r="AO13" s="44"/>
      <c r="AP13" s="60"/>
      <c r="AQ13" s="61"/>
      <c r="AR13" s="58"/>
      <c r="AS13" s="58"/>
      <c r="AT13" s="58"/>
      <c r="AU13" s="71"/>
      <c r="AV13" s="58"/>
      <c r="AW13" s="44"/>
      <c r="AX13" s="44"/>
    </row>
    <row r="14" spans="1:50">
      <c r="A14" s="45" t="str">
        <f>'[9]2 CONTEXTO E IDENTIFICACIÓN'!A14</f>
        <v>R6</v>
      </c>
      <c r="B14" s="46" t="str">
        <f>+'[9]2 CONTEXTO E IDENTIFICACIÓN'!F14</f>
        <v xml:space="preserve">  </v>
      </c>
      <c r="C14" s="47" t="str">
        <f>+'[9]3 PROBABIL E IMPACTO INHERENTE'!E14</f>
        <v/>
      </c>
      <c r="D14" s="47" t="str">
        <f>+'[9]3 PROBABIL E IMPACTO INHERENTE'!M14</f>
        <v/>
      </c>
      <c r="E14" s="48" t="str">
        <f>+'[9]4 MAPA CALOR INHERENTE'!C14</f>
        <v/>
      </c>
      <c r="F14" s="48" t="str">
        <f>+'[9]4 MAPA CALOR INHERENTE'!D14</f>
        <v/>
      </c>
      <c r="G14" s="46" t="str">
        <f>+'[9]4 MAPA CALOR INHERENTE'!E14</f>
        <v/>
      </c>
      <c r="H14" s="49" t="str">
        <f>+'[9]5 VALORACIÓN DEL CONTROL'!S31</f>
        <v/>
      </c>
      <c r="I14" s="50" t="str">
        <f>+'[9]5 VALORACIÓN DEL CONTROL'!T31</f>
        <v/>
      </c>
      <c r="J14" s="48" t="str">
        <f t="shared" si="3"/>
        <v/>
      </c>
      <c r="K14" s="48" t="str">
        <f t="shared" si="4"/>
        <v/>
      </c>
      <c r="L14" s="46" t="str">
        <f t="shared" si="5"/>
        <v/>
      </c>
      <c r="M14" s="46" t="str">
        <f t="shared" si="0"/>
        <v/>
      </c>
      <c r="N14" s="46" t="str">
        <f t="shared" si="1"/>
        <v/>
      </c>
      <c r="O14" s="51"/>
      <c r="P14" s="46" t="str">
        <f t="shared" si="2"/>
        <v/>
      </c>
      <c r="Q14" s="51"/>
      <c r="R14" s="51"/>
      <c r="S14" s="64"/>
      <c r="T14" s="64"/>
      <c r="U14" s="51"/>
      <c r="V14" s="51"/>
      <c r="W14" s="51"/>
      <c r="X14" s="51"/>
      <c r="Y14" s="51"/>
      <c r="Z14" s="51"/>
      <c r="AA14" s="54"/>
      <c r="AB14" s="54"/>
      <c r="AM14" s="37"/>
      <c r="AN14" s="37"/>
      <c r="AO14" s="44"/>
      <c r="AP14" s="60"/>
      <c r="AQ14" s="61"/>
      <c r="AR14" s="58"/>
      <c r="AS14" s="58"/>
      <c r="AT14" s="58"/>
      <c r="AU14" s="58"/>
      <c r="AV14" s="58"/>
      <c r="AW14" s="44"/>
      <c r="AX14" s="44"/>
    </row>
    <row r="15" spans="1:50" ht="38.25">
      <c r="A15" s="45" t="str">
        <f>'[9]2 CONTEXTO E IDENTIFICACIÓN'!A15</f>
        <v>R7</v>
      </c>
      <c r="B15" s="46" t="str">
        <f>+'[9]2 CONTEXTO E IDENTIFICACIÓN'!F15</f>
        <v xml:space="preserve">  </v>
      </c>
      <c r="C15" s="47" t="str">
        <f>+'[9]3 PROBABIL E IMPACTO INHERENTE'!E15</f>
        <v/>
      </c>
      <c r="D15" s="47" t="str">
        <f>+'[9]3 PROBABIL E IMPACTO INHERENTE'!M15</f>
        <v/>
      </c>
      <c r="E15" s="48" t="str">
        <f>+'[9]4 MAPA CALOR INHERENTE'!C15</f>
        <v/>
      </c>
      <c r="F15" s="48" t="str">
        <f>+'[9]4 MAPA CALOR INHERENTE'!D15</f>
        <v/>
      </c>
      <c r="G15" s="46" t="str">
        <f>+'[9]4 MAPA CALOR INHERENTE'!E15</f>
        <v/>
      </c>
      <c r="H15" s="49" t="str">
        <f>+'[9]5 VALORACIÓN DEL CONTROL'!S35</f>
        <v/>
      </c>
      <c r="I15" s="50" t="str">
        <f>+'[9]5 VALORACIÓN DEL CONTROL'!T35</f>
        <v/>
      </c>
      <c r="J15" s="48" t="str">
        <f t="shared" si="3"/>
        <v/>
      </c>
      <c r="K15" s="48" t="str">
        <f t="shared" si="4"/>
        <v/>
      </c>
      <c r="L15" s="46" t="str">
        <f t="shared" si="5"/>
        <v/>
      </c>
      <c r="M15" s="46" t="str">
        <f t="shared" si="0"/>
        <v/>
      </c>
      <c r="N15" s="46" t="str">
        <f t="shared" si="1"/>
        <v/>
      </c>
      <c r="O15" s="51"/>
      <c r="P15" s="46" t="str">
        <f t="shared" si="2"/>
        <v/>
      </c>
      <c r="Q15" s="51"/>
      <c r="R15" s="51"/>
      <c r="S15" s="64"/>
      <c r="T15" s="64"/>
      <c r="U15" s="51"/>
      <c r="V15" s="51"/>
      <c r="W15" s="51"/>
      <c r="X15" s="51"/>
      <c r="Y15" s="51"/>
      <c r="Z15" s="51"/>
      <c r="AA15" s="54"/>
      <c r="AB15" s="54"/>
      <c r="AF15" s="31" t="s">
        <v>56</v>
      </c>
      <c r="AG15" s="31" t="s">
        <v>18</v>
      </c>
      <c r="AH15" s="31" t="s">
        <v>17</v>
      </c>
      <c r="AJ15" s="41" t="s">
        <v>57</v>
      </c>
      <c r="AK15" s="37"/>
      <c r="AL15" s="37"/>
      <c r="AM15" s="37"/>
      <c r="AN15" s="37"/>
      <c r="AO15" s="44"/>
      <c r="AP15" s="60"/>
      <c r="AQ15" s="44"/>
      <c r="AR15" s="61"/>
      <c r="AS15" s="61"/>
      <c r="AT15" s="61"/>
      <c r="AU15" s="61"/>
      <c r="AV15" s="61"/>
      <c r="AW15" s="44"/>
      <c r="AX15" s="44"/>
    </row>
    <row r="16" spans="1:50" ht="25.5">
      <c r="A16" s="45" t="str">
        <f>'[9]2 CONTEXTO E IDENTIFICACIÓN'!A16</f>
        <v>R8</v>
      </c>
      <c r="B16" s="46" t="str">
        <f>+'[9]2 CONTEXTO E IDENTIFICACIÓN'!F16</f>
        <v xml:space="preserve">  </v>
      </c>
      <c r="C16" s="47" t="str">
        <f>+'[9]3 PROBABIL E IMPACTO INHERENTE'!E16</f>
        <v/>
      </c>
      <c r="D16" s="47" t="str">
        <f>+'[9]3 PROBABIL E IMPACTO INHERENTE'!M16</f>
        <v/>
      </c>
      <c r="E16" s="48" t="str">
        <f>+'[9]4 MAPA CALOR INHERENTE'!C16</f>
        <v/>
      </c>
      <c r="F16" s="48" t="str">
        <f>+'[9]4 MAPA CALOR INHERENTE'!D16</f>
        <v/>
      </c>
      <c r="G16" s="46" t="str">
        <f>+'[9]4 MAPA CALOR INHERENTE'!E16</f>
        <v/>
      </c>
      <c r="H16" s="49" t="str">
        <f>+'[9]5 VALORACIÓN DEL CONTROL'!S39</f>
        <v/>
      </c>
      <c r="I16" s="50" t="str">
        <f>+'[9]5 VALORACIÓN DEL CONTROL'!T39</f>
        <v/>
      </c>
      <c r="J16" s="48" t="str">
        <f t="shared" si="3"/>
        <v/>
      </c>
      <c r="K16" s="48" t="str">
        <f t="shared" si="4"/>
        <v/>
      </c>
      <c r="L16" s="46" t="str">
        <f t="shared" si="5"/>
        <v/>
      </c>
      <c r="M16" s="46" t="str">
        <f t="shared" si="0"/>
        <v/>
      </c>
      <c r="N16" s="46" t="str">
        <f t="shared" si="1"/>
        <v/>
      </c>
      <c r="O16" s="51"/>
      <c r="P16" s="46" t="str">
        <f t="shared" si="2"/>
        <v/>
      </c>
      <c r="Q16" s="51"/>
      <c r="R16" s="51"/>
      <c r="S16" s="64"/>
      <c r="T16" s="64"/>
      <c r="U16" s="51"/>
      <c r="V16" s="51"/>
      <c r="W16" s="51"/>
      <c r="X16" s="51"/>
      <c r="Y16" s="51"/>
      <c r="Z16" s="51"/>
      <c r="AA16" s="54"/>
      <c r="AB16" s="54"/>
      <c r="AF16" s="72" t="s">
        <v>43</v>
      </c>
      <c r="AG16" s="41" t="s">
        <v>57</v>
      </c>
      <c r="AH16" s="41" t="s">
        <v>58</v>
      </c>
      <c r="AI16" s="37"/>
      <c r="AJ16" s="73" t="s">
        <v>36</v>
      </c>
      <c r="AM16" s="37"/>
      <c r="AN16" s="37"/>
      <c r="AO16" s="44"/>
      <c r="AP16" s="44"/>
      <c r="AQ16" s="44"/>
      <c r="AR16" s="58"/>
      <c r="AS16" s="58"/>
      <c r="AT16" s="58"/>
      <c r="AU16" s="58"/>
      <c r="AV16" s="58"/>
      <c r="AW16" s="44"/>
      <c r="AX16" s="44"/>
    </row>
    <row r="17" spans="1:50" ht="25.5">
      <c r="A17" s="45" t="str">
        <f>'[9]2 CONTEXTO E IDENTIFICACIÓN'!A17</f>
        <v>R9</v>
      </c>
      <c r="B17" s="46" t="str">
        <f>+'[9]2 CONTEXTO E IDENTIFICACIÓN'!F17</f>
        <v xml:space="preserve">  </v>
      </c>
      <c r="C17" s="47" t="str">
        <f>+'[9]3 PROBABIL E IMPACTO INHERENTE'!E17</f>
        <v/>
      </c>
      <c r="D17" s="47" t="str">
        <f>+'[9]3 PROBABIL E IMPACTO INHERENTE'!M17</f>
        <v/>
      </c>
      <c r="E17" s="48" t="str">
        <f>+'[9]4 MAPA CALOR INHERENTE'!C17</f>
        <v/>
      </c>
      <c r="F17" s="48" t="str">
        <f>+'[9]4 MAPA CALOR INHERENTE'!D17</f>
        <v/>
      </c>
      <c r="G17" s="46" t="str">
        <f>+'[9]4 MAPA CALOR INHERENTE'!E17</f>
        <v/>
      </c>
      <c r="H17" s="49" t="str">
        <f>+'[9]5 VALORACIÓN DEL CONTROL'!S43</f>
        <v/>
      </c>
      <c r="I17" s="50" t="str">
        <f>+'[9]5 VALORACIÓN DEL CONTROL'!T43</f>
        <v/>
      </c>
      <c r="J17" s="48" t="str">
        <f t="shared" si="3"/>
        <v/>
      </c>
      <c r="K17" s="48" t="str">
        <f t="shared" si="4"/>
        <v/>
      </c>
      <c r="L17" s="46" t="str">
        <f t="shared" si="5"/>
        <v/>
      </c>
      <c r="M17" s="46" t="str">
        <f t="shared" si="0"/>
        <v/>
      </c>
      <c r="N17" s="46" t="str">
        <f t="shared" si="1"/>
        <v/>
      </c>
      <c r="O17" s="51"/>
      <c r="P17" s="46" t="str">
        <f t="shared" si="2"/>
        <v/>
      </c>
      <c r="Q17" s="51"/>
      <c r="R17" s="51"/>
      <c r="S17" s="64"/>
      <c r="T17" s="64"/>
      <c r="U17" s="51"/>
      <c r="V17" s="51"/>
      <c r="W17" s="51"/>
      <c r="X17" s="51"/>
      <c r="Y17" s="51"/>
      <c r="Z17" s="51"/>
      <c r="AA17" s="54"/>
      <c r="AB17" s="54"/>
      <c r="AF17" s="56" t="s">
        <v>42</v>
      </c>
      <c r="AG17" s="41" t="s">
        <v>57</v>
      </c>
      <c r="AH17" s="41" t="s">
        <v>58</v>
      </c>
      <c r="AI17" s="37"/>
      <c r="AJ17" s="73" t="s">
        <v>59</v>
      </c>
      <c r="AK17" s="37"/>
      <c r="AL17" s="37"/>
      <c r="AM17" s="37"/>
      <c r="AN17" s="37"/>
      <c r="AO17" s="44"/>
      <c r="AP17" s="44"/>
      <c r="AQ17" s="44"/>
      <c r="AR17" s="58"/>
      <c r="AS17" s="58"/>
      <c r="AT17" s="58"/>
      <c r="AU17" s="58"/>
      <c r="AV17" s="58"/>
      <c r="AW17" s="44"/>
      <c r="AX17" s="44"/>
    </row>
    <row r="18" spans="1:50" ht="25.5">
      <c r="A18" s="45" t="str">
        <f>'[9]2 CONTEXTO E IDENTIFICACIÓN'!A18</f>
        <v>R10</v>
      </c>
      <c r="B18" s="46" t="str">
        <f>+'[9]2 CONTEXTO E IDENTIFICACIÓN'!F18</f>
        <v xml:space="preserve">  </v>
      </c>
      <c r="C18" s="47" t="str">
        <f>+'[9]3 PROBABIL E IMPACTO INHERENTE'!E18</f>
        <v/>
      </c>
      <c r="D18" s="47" t="str">
        <f>+'[9]3 PROBABIL E IMPACTO INHERENTE'!M18</f>
        <v/>
      </c>
      <c r="E18" s="48" t="str">
        <f>+'[9]4 MAPA CALOR INHERENTE'!C18</f>
        <v/>
      </c>
      <c r="F18" s="48" t="str">
        <f>+'[9]4 MAPA CALOR INHERENTE'!D18</f>
        <v/>
      </c>
      <c r="G18" s="46" t="str">
        <f>+'[9]4 MAPA CALOR INHERENTE'!E18</f>
        <v/>
      </c>
      <c r="H18" s="49" t="str">
        <f>+'[9]5 VALORACIÓN DEL CONTROL'!S47</f>
        <v/>
      </c>
      <c r="I18" s="50" t="str">
        <f>+'[9]5 VALORACIÓN DEL CONTROL'!T47</f>
        <v/>
      </c>
      <c r="J18" s="48" t="str">
        <f t="shared" si="3"/>
        <v/>
      </c>
      <c r="K18" s="48" t="str">
        <f t="shared" si="4"/>
        <v/>
      </c>
      <c r="L18" s="46" t="str">
        <f t="shared" si="5"/>
        <v/>
      </c>
      <c r="M18" s="46" t="str">
        <f t="shared" si="0"/>
        <v/>
      </c>
      <c r="N18" s="46" t="str">
        <f t="shared" si="1"/>
        <v/>
      </c>
      <c r="O18" s="51"/>
      <c r="P18" s="46" t="str">
        <f t="shared" si="2"/>
        <v/>
      </c>
      <c r="Q18" s="51"/>
      <c r="R18" s="51"/>
      <c r="S18" s="64"/>
      <c r="T18" s="64"/>
      <c r="U18" s="51"/>
      <c r="V18" s="51"/>
      <c r="W18" s="51"/>
      <c r="X18" s="51"/>
      <c r="Y18" s="51"/>
      <c r="Z18" s="51"/>
      <c r="AA18" s="54"/>
      <c r="AB18" s="54"/>
      <c r="AE18" s="74"/>
      <c r="AF18" s="59" t="s">
        <v>33</v>
      </c>
      <c r="AG18" s="41" t="s">
        <v>57</v>
      </c>
      <c r="AH18" s="41" t="s">
        <v>58</v>
      </c>
      <c r="AI18" s="74"/>
      <c r="AJ18" s="73" t="s">
        <v>47</v>
      </c>
      <c r="AK18" s="74"/>
      <c r="AL18" s="74"/>
      <c r="AM18" s="74"/>
      <c r="AN18" s="74"/>
      <c r="AO18" s="44"/>
      <c r="AP18" s="44"/>
      <c r="AQ18" s="75"/>
      <c r="AR18" s="75"/>
      <c r="AS18" s="75"/>
      <c r="AT18" s="75"/>
      <c r="AU18" s="75"/>
      <c r="AV18" s="75"/>
      <c r="AW18" s="44"/>
      <c r="AX18" s="44"/>
    </row>
    <row r="19" spans="1:50" ht="25.5">
      <c r="A19" s="45" t="str">
        <f>'[9]2 CONTEXTO E IDENTIFICACIÓN'!A19</f>
        <v>R11</v>
      </c>
      <c r="B19" s="46" t="str">
        <f>+'[9]2 CONTEXTO E IDENTIFICACIÓN'!F19</f>
        <v xml:space="preserve">  </v>
      </c>
      <c r="C19" s="47" t="str">
        <f>+'[9]3 PROBABIL E IMPACTO INHERENTE'!E19</f>
        <v/>
      </c>
      <c r="D19" s="47" t="str">
        <f>+'[9]3 PROBABIL E IMPACTO INHERENTE'!M19</f>
        <v/>
      </c>
      <c r="E19" s="48" t="str">
        <f>+'[9]4 MAPA CALOR INHERENTE'!C19</f>
        <v/>
      </c>
      <c r="F19" s="48" t="str">
        <f>+'[9]4 MAPA CALOR INHERENTE'!D19</f>
        <v/>
      </c>
      <c r="G19" s="46" t="str">
        <f>+'[9]4 MAPA CALOR INHERENTE'!E19</f>
        <v/>
      </c>
      <c r="H19" s="49" t="str">
        <f>+'[9]5 VALORACIÓN DEL CONTROL'!S51</f>
        <v/>
      </c>
      <c r="I19" s="50" t="str">
        <f>+'[9]5 VALORACIÓN DEL CONTROL'!T51</f>
        <v/>
      </c>
      <c r="J19" s="48" t="str">
        <f t="shared" si="3"/>
        <v/>
      </c>
      <c r="K19" s="48" t="str">
        <f t="shared" si="4"/>
        <v/>
      </c>
      <c r="L19" s="46" t="str">
        <f t="shared" si="5"/>
        <v/>
      </c>
      <c r="M19" s="46" t="str">
        <f t="shared" si="0"/>
        <v/>
      </c>
      <c r="N19" s="46" t="str">
        <f t="shared" si="1"/>
        <v/>
      </c>
      <c r="O19" s="51"/>
      <c r="P19" s="46" t="str">
        <f t="shared" si="2"/>
        <v/>
      </c>
      <c r="Q19" s="51"/>
      <c r="R19" s="51"/>
      <c r="S19" s="64"/>
      <c r="T19" s="64"/>
      <c r="U19" s="51"/>
      <c r="V19" s="51"/>
      <c r="W19" s="51"/>
      <c r="X19" s="51"/>
      <c r="Y19" s="51"/>
      <c r="Z19" s="51"/>
      <c r="AA19" s="54"/>
      <c r="AB19" s="54"/>
      <c r="AE19" s="74"/>
      <c r="AF19" s="63" t="s">
        <v>54</v>
      </c>
      <c r="AG19" s="41" t="s">
        <v>60</v>
      </c>
      <c r="AH19" s="41" t="s">
        <v>61</v>
      </c>
      <c r="AM19" s="74"/>
      <c r="AN19" s="74"/>
      <c r="AO19" s="44"/>
      <c r="AP19" s="44"/>
      <c r="AQ19" s="44"/>
      <c r="AR19" s="58"/>
      <c r="AS19" s="58"/>
      <c r="AT19" s="58"/>
      <c r="AU19" s="58"/>
      <c r="AV19" s="58"/>
      <c r="AW19" s="44"/>
      <c r="AX19" s="44"/>
    </row>
    <row r="20" spans="1:50">
      <c r="A20" s="45" t="str">
        <f>'[9]2 CONTEXTO E IDENTIFICACIÓN'!A20</f>
        <v>R12</v>
      </c>
      <c r="B20" s="46" t="str">
        <f>+'[9]2 CONTEXTO E IDENTIFICACIÓN'!F20</f>
        <v xml:space="preserve">  </v>
      </c>
      <c r="C20" s="47" t="str">
        <f>+'[9]3 PROBABIL E IMPACTO INHERENTE'!E20</f>
        <v/>
      </c>
      <c r="D20" s="47" t="str">
        <f>+'[9]3 PROBABIL E IMPACTO INHERENTE'!M20</f>
        <v/>
      </c>
      <c r="E20" s="48" t="str">
        <f>+'[9]4 MAPA CALOR INHERENTE'!C20</f>
        <v/>
      </c>
      <c r="F20" s="48" t="str">
        <f>+'[9]4 MAPA CALOR INHERENTE'!D20</f>
        <v/>
      </c>
      <c r="G20" s="46" t="str">
        <f>+'[9]4 MAPA CALOR INHERENTE'!E20</f>
        <v/>
      </c>
      <c r="H20" s="49" t="str">
        <f>+'[9]5 VALORACIÓN DEL CONTROL'!S55</f>
        <v/>
      </c>
      <c r="I20" s="50" t="str">
        <f>+'[9]5 VALORACIÓN DEL CONTROL'!T55</f>
        <v/>
      </c>
      <c r="J20" s="48" t="str">
        <f t="shared" si="3"/>
        <v/>
      </c>
      <c r="K20" s="48" t="str">
        <f t="shared" si="4"/>
        <v/>
      </c>
      <c r="L20" s="46" t="str">
        <f t="shared" si="5"/>
        <v/>
      </c>
      <c r="M20" s="46" t="str">
        <f t="shared" si="0"/>
        <v/>
      </c>
      <c r="N20" s="46" t="str">
        <f t="shared" si="1"/>
        <v/>
      </c>
      <c r="O20" s="51"/>
      <c r="P20" s="46" t="str">
        <f t="shared" si="2"/>
        <v/>
      </c>
      <c r="Q20" s="51"/>
      <c r="R20" s="51"/>
      <c r="S20" s="64"/>
      <c r="T20" s="64"/>
      <c r="U20" s="51"/>
      <c r="V20" s="51"/>
      <c r="W20" s="51"/>
      <c r="X20" s="51"/>
      <c r="Y20" s="51"/>
      <c r="Z20" s="51"/>
      <c r="AA20" s="54"/>
      <c r="AB20" s="54"/>
      <c r="AC20" s="76"/>
      <c r="AD20" s="76"/>
      <c r="AE20" s="74"/>
      <c r="AF20" s="77"/>
      <c r="AM20" s="74"/>
      <c r="AN20" s="74"/>
      <c r="AO20" s="44"/>
      <c r="AP20" s="44"/>
      <c r="AQ20" s="44"/>
      <c r="AR20" s="58"/>
      <c r="AS20" s="58"/>
      <c r="AT20" s="58"/>
      <c r="AU20" s="58"/>
      <c r="AV20" s="58"/>
      <c r="AW20" s="44"/>
      <c r="AX20" s="44"/>
    </row>
    <row r="21" spans="1:50">
      <c r="A21" s="45" t="str">
        <f>'[9]2 CONTEXTO E IDENTIFICACIÓN'!A21</f>
        <v>R13</v>
      </c>
      <c r="B21" s="46" t="str">
        <f>+'[9]2 CONTEXTO E IDENTIFICACIÓN'!F21</f>
        <v xml:space="preserve">  </v>
      </c>
      <c r="C21" s="47" t="str">
        <f>+'[9]3 PROBABIL E IMPACTO INHERENTE'!E21</f>
        <v/>
      </c>
      <c r="D21" s="47" t="str">
        <f>+'[9]3 PROBABIL E IMPACTO INHERENTE'!M21</f>
        <v/>
      </c>
      <c r="E21" s="48" t="str">
        <f>+'[9]4 MAPA CALOR INHERENTE'!C21</f>
        <v/>
      </c>
      <c r="F21" s="48" t="str">
        <f>+'[9]4 MAPA CALOR INHERENTE'!D21</f>
        <v/>
      </c>
      <c r="G21" s="46" t="str">
        <f>+'[9]4 MAPA CALOR INHERENTE'!E21</f>
        <v/>
      </c>
      <c r="H21" s="49" t="str">
        <f>+'[9]5 VALORACIÓN DEL CONTROL'!S59</f>
        <v/>
      </c>
      <c r="I21" s="50" t="str">
        <f>+'[9]5 VALORACIÓN DEL CONTROL'!T59</f>
        <v/>
      </c>
      <c r="J21" s="48" t="str">
        <f t="shared" si="3"/>
        <v/>
      </c>
      <c r="K21" s="48" t="str">
        <f t="shared" si="4"/>
        <v/>
      </c>
      <c r="L21" s="46" t="str">
        <f t="shared" si="5"/>
        <v/>
      </c>
      <c r="M21" s="46" t="str">
        <f t="shared" si="0"/>
        <v/>
      </c>
      <c r="N21" s="46" t="str">
        <f t="shared" si="1"/>
        <v/>
      </c>
      <c r="O21" s="51"/>
      <c r="P21" s="46" t="str">
        <f t="shared" si="2"/>
        <v/>
      </c>
      <c r="Q21" s="51"/>
      <c r="R21" s="51"/>
      <c r="S21" s="64"/>
      <c r="T21" s="64"/>
      <c r="U21" s="51"/>
      <c r="V21" s="51"/>
      <c r="W21" s="51"/>
      <c r="X21" s="51"/>
      <c r="Y21" s="51"/>
      <c r="Z21" s="51"/>
      <c r="AA21" s="54"/>
      <c r="AB21" s="54"/>
      <c r="AC21" s="76"/>
      <c r="AD21" s="76"/>
      <c r="AE21" s="78"/>
      <c r="AM21" s="74"/>
      <c r="AN21" s="74"/>
      <c r="AO21" s="44"/>
      <c r="AP21" s="71"/>
      <c r="AQ21" s="71"/>
      <c r="AR21" s="71"/>
      <c r="AS21" s="71"/>
      <c r="AT21" s="71"/>
      <c r="AU21" s="71"/>
      <c r="AV21" s="58"/>
      <c r="AW21" s="44"/>
      <c r="AX21" s="44"/>
    </row>
    <row r="22" spans="1:50">
      <c r="A22" s="45" t="str">
        <f>'[9]2 CONTEXTO E IDENTIFICACIÓN'!A22</f>
        <v>R14</v>
      </c>
      <c r="B22" s="46" t="str">
        <f>+'[9]2 CONTEXTO E IDENTIFICACIÓN'!F22</f>
        <v xml:space="preserve">  </v>
      </c>
      <c r="C22" s="47" t="str">
        <f>+'[9]3 PROBABIL E IMPACTO INHERENTE'!E22</f>
        <v/>
      </c>
      <c r="D22" s="47" t="str">
        <f>+'[9]3 PROBABIL E IMPACTO INHERENTE'!M22</f>
        <v/>
      </c>
      <c r="E22" s="48" t="str">
        <f>+'[9]4 MAPA CALOR INHERENTE'!C22</f>
        <v/>
      </c>
      <c r="F22" s="48" t="str">
        <f>+'[9]4 MAPA CALOR INHERENTE'!D22</f>
        <v/>
      </c>
      <c r="G22" s="46" t="str">
        <f>+'[9]4 MAPA CALOR INHERENTE'!E22</f>
        <v/>
      </c>
      <c r="H22" s="49" t="str">
        <f>+'[9]5 VALORACIÓN DEL CONTROL'!S63</f>
        <v/>
      </c>
      <c r="I22" s="50" t="str">
        <f>+'[9]5 VALORACIÓN DEL CONTROL'!T63</f>
        <v/>
      </c>
      <c r="J22" s="48" t="str">
        <f t="shared" si="3"/>
        <v/>
      </c>
      <c r="K22" s="48" t="str">
        <f t="shared" si="4"/>
        <v/>
      </c>
      <c r="L22" s="46" t="str">
        <f t="shared" si="5"/>
        <v/>
      </c>
      <c r="M22" s="46" t="str">
        <f t="shared" si="0"/>
        <v/>
      </c>
      <c r="N22" s="46" t="str">
        <f t="shared" si="1"/>
        <v/>
      </c>
      <c r="O22" s="51"/>
      <c r="P22" s="46" t="str">
        <f t="shared" si="2"/>
        <v/>
      </c>
      <c r="Q22" s="51"/>
      <c r="R22" s="51"/>
      <c r="S22" s="64"/>
      <c r="T22" s="64"/>
      <c r="U22" s="51"/>
      <c r="V22" s="51"/>
      <c r="W22" s="51"/>
      <c r="X22" s="51"/>
      <c r="Y22" s="51"/>
      <c r="Z22" s="51"/>
      <c r="AA22" s="54"/>
      <c r="AB22" s="54"/>
      <c r="AC22" s="76"/>
      <c r="AD22" s="76"/>
      <c r="AO22" s="44"/>
      <c r="AP22" s="79"/>
      <c r="AQ22" s="79"/>
      <c r="AR22" s="79"/>
      <c r="AS22" s="79"/>
      <c r="AT22" s="79"/>
      <c r="AU22" s="79"/>
      <c r="AV22" s="58"/>
      <c r="AW22" s="44"/>
      <c r="AX22" s="44"/>
    </row>
    <row r="23" spans="1:50">
      <c r="A23" s="45" t="str">
        <f>'[9]2 CONTEXTO E IDENTIFICACIÓN'!A23</f>
        <v>R15</v>
      </c>
      <c r="B23" s="46" t="str">
        <f>+'[9]2 CONTEXTO E IDENTIFICACIÓN'!F23</f>
        <v xml:space="preserve">  </v>
      </c>
      <c r="C23" s="47" t="str">
        <f>+'[9]3 PROBABIL E IMPACTO INHERENTE'!E23</f>
        <v/>
      </c>
      <c r="D23" s="47" t="str">
        <f>+'[9]3 PROBABIL E IMPACTO INHERENTE'!M23</f>
        <v/>
      </c>
      <c r="E23" s="48" t="str">
        <f>+'[9]4 MAPA CALOR INHERENTE'!C23</f>
        <v/>
      </c>
      <c r="F23" s="48" t="str">
        <f>+'[9]4 MAPA CALOR INHERENTE'!D23</f>
        <v/>
      </c>
      <c r="G23" s="46" t="str">
        <f>+'[9]4 MAPA CALOR INHERENTE'!E23</f>
        <v/>
      </c>
      <c r="H23" s="49" t="str">
        <f>+'[9]5 VALORACIÓN DEL CONTROL'!S67</f>
        <v/>
      </c>
      <c r="I23" s="50" t="str">
        <f>+'[9]5 VALORACIÓN DEL CONTROL'!T67</f>
        <v/>
      </c>
      <c r="J23" s="48" t="str">
        <f t="shared" si="3"/>
        <v/>
      </c>
      <c r="K23" s="48" t="str">
        <f t="shared" si="4"/>
        <v/>
      </c>
      <c r="L23" s="46" t="str">
        <f t="shared" si="5"/>
        <v/>
      </c>
      <c r="M23" s="46" t="str">
        <f t="shared" si="0"/>
        <v/>
      </c>
      <c r="N23" s="46" t="str">
        <f t="shared" si="1"/>
        <v/>
      </c>
      <c r="O23" s="51"/>
      <c r="P23" s="46" t="str">
        <f t="shared" si="2"/>
        <v/>
      </c>
      <c r="Q23" s="51"/>
      <c r="R23" s="51"/>
      <c r="S23" s="64"/>
      <c r="T23" s="64"/>
      <c r="U23" s="51"/>
      <c r="V23" s="51"/>
      <c r="W23" s="51"/>
      <c r="X23" s="51"/>
      <c r="Y23" s="51"/>
      <c r="Z23" s="51"/>
      <c r="AA23" s="54"/>
      <c r="AB23" s="54"/>
      <c r="AC23" s="76"/>
      <c r="AD23" s="76"/>
      <c r="AO23" s="44"/>
      <c r="AP23" s="71"/>
      <c r="AQ23" s="71"/>
      <c r="AR23" s="71"/>
      <c r="AS23" s="71"/>
      <c r="AT23" s="71"/>
      <c r="AU23" s="71"/>
      <c r="AV23" s="58"/>
      <c r="AW23" s="44"/>
      <c r="AX23" s="44"/>
    </row>
    <row r="24" spans="1:50">
      <c r="A24" s="45" t="str">
        <f>'[9]2 CONTEXTO E IDENTIFICACIÓN'!A24</f>
        <v>R16</v>
      </c>
      <c r="B24" s="46" t="str">
        <f>+'[9]2 CONTEXTO E IDENTIFICACIÓN'!F24</f>
        <v xml:space="preserve">  </v>
      </c>
      <c r="C24" s="47" t="str">
        <f>+'[9]3 PROBABIL E IMPACTO INHERENTE'!E24</f>
        <v/>
      </c>
      <c r="D24" s="47" t="str">
        <f>+'[9]3 PROBABIL E IMPACTO INHERENTE'!M24</f>
        <v/>
      </c>
      <c r="E24" s="48" t="str">
        <f>+'[9]4 MAPA CALOR INHERENTE'!C24</f>
        <v/>
      </c>
      <c r="F24" s="48" t="str">
        <f>+'[9]4 MAPA CALOR INHERENTE'!D24</f>
        <v/>
      </c>
      <c r="G24" s="46" t="str">
        <f>+'[9]4 MAPA CALOR INHERENTE'!E24</f>
        <v/>
      </c>
      <c r="H24" s="49" t="str">
        <f>+'[9]5 VALORACIÓN DEL CONTROL'!S71</f>
        <v/>
      </c>
      <c r="I24" s="50" t="str">
        <f>+'[9]5 VALORACIÓN DEL CONTROL'!T71</f>
        <v/>
      </c>
      <c r="J24" s="48" t="str">
        <f t="shared" si="3"/>
        <v/>
      </c>
      <c r="K24" s="48" t="str">
        <f t="shared" si="4"/>
        <v/>
      </c>
      <c r="L24" s="46" t="str">
        <f t="shared" si="5"/>
        <v/>
      </c>
      <c r="M24" s="46" t="str">
        <f t="shared" si="0"/>
        <v/>
      </c>
      <c r="N24" s="46" t="str">
        <f t="shared" si="1"/>
        <v/>
      </c>
      <c r="O24" s="51"/>
      <c r="P24" s="46" t="str">
        <f t="shared" si="2"/>
        <v/>
      </c>
      <c r="Q24" s="51"/>
      <c r="R24" s="51"/>
      <c r="S24" s="64"/>
      <c r="T24" s="64"/>
      <c r="U24" s="51"/>
      <c r="V24" s="51"/>
      <c r="W24" s="51"/>
      <c r="X24" s="51"/>
      <c r="Y24" s="51"/>
      <c r="Z24" s="51"/>
      <c r="AA24" s="54"/>
      <c r="AB24" s="54"/>
      <c r="AO24" s="44"/>
      <c r="AP24" s="71"/>
      <c r="AQ24" s="71"/>
      <c r="AR24" s="71"/>
      <c r="AS24" s="71"/>
      <c r="AT24" s="71"/>
      <c r="AU24" s="71"/>
      <c r="AV24" s="58"/>
      <c r="AW24" s="44"/>
      <c r="AX24" s="44"/>
    </row>
    <row r="25" spans="1:50">
      <c r="A25" s="45" t="str">
        <f>'[9]2 CONTEXTO E IDENTIFICACIÓN'!A25</f>
        <v>R17</v>
      </c>
      <c r="B25" s="46" t="str">
        <f>+'[9]2 CONTEXTO E IDENTIFICACIÓN'!F25</f>
        <v xml:space="preserve">  </v>
      </c>
      <c r="C25" s="47" t="str">
        <f>+'[9]3 PROBABIL E IMPACTO INHERENTE'!E25</f>
        <v/>
      </c>
      <c r="D25" s="47" t="str">
        <f>+'[9]3 PROBABIL E IMPACTO INHERENTE'!M25</f>
        <v/>
      </c>
      <c r="E25" s="48" t="str">
        <f>+'[9]4 MAPA CALOR INHERENTE'!C25</f>
        <v/>
      </c>
      <c r="F25" s="48" t="str">
        <f>+'[9]4 MAPA CALOR INHERENTE'!D25</f>
        <v/>
      </c>
      <c r="G25" s="46" t="str">
        <f>+'[9]4 MAPA CALOR INHERENTE'!E25</f>
        <v/>
      </c>
      <c r="H25" s="49" t="str">
        <f>+'[9]5 VALORACIÓN DEL CONTROL'!S75</f>
        <v/>
      </c>
      <c r="I25" s="50" t="str">
        <f>+'[9]5 VALORACIÓN DEL CONTROL'!T75</f>
        <v/>
      </c>
      <c r="J25" s="48" t="str">
        <f t="shared" si="3"/>
        <v/>
      </c>
      <c r="K25" s="48" t="str">
        <f t="shared" si="4"/>
        <v/>
      </c>
      <c r="L25" s="46" t="str">
        <f t="shared" si="5"/>
        <v/>
      </c>
      <c r="M25" s="46" t="str">
        <f t="shared" si="0"/>
        <v/>
      </c>
      <c r="N25" s="46" t="str">
        <f t="shared" si="1"/>
        <v/>
      </c>
      <c r="O25" s="51"/>
      <c r="P25" s="46" t="str">
        <f t="shared" si="2"/>
        <v/>
      </c>
      <c r="Q25" s="51"/>
      <c r="R25" s="51"/>
      <c r="S25" s="64"/>
      <c r="T25" s="64"/>
      <c r="U25" s="51"/>
      <c r="V25" s="51"/>
      <c r="W25" s="51"/>
      <c r="X25" s="51"/>
      <c r="Y25" s="51"/>
      <c r="Z25" s="51"/>
      <c r="AA25" s="54"/>
      <c r="AB25" s="54"/>
    </row>
    <row r="26" spans="1:50">
      <c r="A26" s="45" t="str">
        <f>'[9]2 CONTEXTO E IDENTIFICACIÓN'!A26</f>
        <v>R18</v>
      </c>
      <c r="B26" s="46" t="str">
        <f>+'[9]2 CONTEXTO E IDENTIFICACIÓN'!F26</f>
        <v xml:space="preserve">  </v>
      </c>
      <c r="C26" s="47" t="str">
        <f>+'[9]3 PROBABIL E IMPACTO INHERENTE'!E26</f>
        <v/>
      </c>
      <c r="D26" s="47" t="str">
        <f>+'[9]3 PROBABIL E IMPACTO INHERENTE'!M26</f>
        <v/>
      </c>
      <c r="E26" s="48" t="str">
        <f>+'[9]4 MAPA CALOR INHERENTE'!C26</f>
        <v/>
      </c>
      <c r="F26" s="48" t="str">
        <f>+'[9]4 MAPA CALOR INHERENTE'!D26</f>
        <v/>
      </c>
      <c r="G26" s="46" t="str">
        <f>+'[9]4 MAPA CALOR INHERENTE'!E26</f>
        <v/>
      </c>
      <c r="H26" s="49" t="str">
        <f>+'[9]5 VALORACIÓN DEL CONTROL'!S79</f>
        <v/>
      </c>
      <c r="I26" s="50" t="str">
        <f>+'[9]5 VALORACIÓN DEL CONTROL'!T79</f>
        <v/>
      </c>
      <c r="J26" s="48" t="str">
        <f t="shared" si="3"/>
        <v/>
      </c>
      <c r="K26" s="48" t="str">
        <f t="shared" si="4"/>
        <v/>
      </c>
      <c r="L26" s="46" t="str">
        <f t="shared" si="5"/>
        <v/>
      </c>
      <c r="M26" s="46" t="str">
        <f t="shared" si="0"/>
        <v/>
      </c>
      <c r="N26" s="46" t="str">
        <f t="shared" si="1"/>
        <v/>
      </c>
      <c r="O26" s="51"/>
      <c r="P26" s="46" t="str">
        <f t="shared" si="2"/>
        <v/>
      </c>
      <c r="Q26" s="51"/>
      <c r="R26" s="51"/>
      <c r="S26" s="64"/>
      <c r="T26" s="64"/>
      <c r="U26" s="51"/>
      <c r="V26" s="51"/>
      <c r="W26" s="51"/>
      <c r="X26" s="51"/>
      <c r="Y26" s="51"/>
      <c r="Z26" s="51"/>
      <c r="AA26" s="54"/>
      <c r="AB26" s="54"/>
    </row>
    <row r="27" spans="1:50">
      <c r="A27" s="45" t="str">
        <f>'[9]2 CONTEXTO E IDENTIFICACIÓN'!A27</f>
        <v>R19</v>
      </c>
      <c r="B27" s="46" t="str">
        <f>+'[9]2 CONTEXTO E IDENTIFICACIÓN'!F27</f>
        <v xml:space="preserve">  </v>
      </c>
      <c r="C27" s="47" t="str">
        <f>+'[9]3 PROBABIL E IMPACTO INHERENTE'!E27</f>
        <v/>
      </c>
      <c r="D27" s="47" t="str">
        <f>+'[9]3 PROBABIL E IMPACTO INHERENTE'!M27</f>
        <v/>
      </c>
      <c r="E27" s="48" t="str">
        <f>+'[9]4 MAPA CALOR INHERENTE'!C27</f>
        <v/>
      </c>
      <c r="F27" s="48" t="str">
        <f>+'[9]4 MAPA CALOR INHERENTE'!D27</f>
        <v/>
      </c>
      <c r="G27" s="46" t="str">
        <f>+'[9]4 MAPA CALOR INHERENTE'!E27</f>
        <v/>
      </c>
      <c r="H27" s="49" t="str">
        <f>+'[9]5 VALORACIÓN DEL CONTROL'!S83</f>
        <v/>
      </c>
      <c r="I27" s="50" t="str">
        <f>+'[9]5 VALORACIÓN DEL CONTROL'!T83</f>
        <v/>
      </c>
      <c r="J27" s="48" t="str">
        <f t="shared" si="3"/>
        <v/>
      </c>
      <c r="K27" s="48" t="str">
        <f t="shared" si="4"/>
        <v/>
      </c>
      <c r="L27" s="46" t="str">
        <f t="shared" si="5"/>
        <v/>
      </c>
      <c r="M27" s="46" t="str">
        <f t="shared" si="0"/>
        <v/>
      </c>
      <c r="N27" s="46" t="str">
        <f t="shared" si="1"/>
        <v/>
      </c>
      <c r="O27" s="51"/>
      <c r="P27" s="46" t="str">
        <f t="shared" si="2"/>
        <v/>
      </c>
      <c r="Q27" s="51"/>
      <c r="R27" s="51"/>
      <c r="S27" s="64"/>
      <c r="T27" s="64"/>
      <c r="U27" s="51"/>
      <c r="V27" s="51"/>
      <c r="W27" s="51"/>
      <c r="X27" s="51"/>
      <c r="Y27" s="51"/>
      <c r="Z27" s="51"/>
      <c r="AA27" s="54"/>
      <c r="AB27" s="54"/>
    </row>
    <row r="28" spans="1:50">
      <c r="A28" s="45" t="str">
        <f>'[9]2 CONTEXTO E IDENTIFICACIÓN'!A28</f>
        <v>R20</v>
      </c>
      <c r="B28" s="46" t="str">
        <f>+'[9]2 CONTEXTO E IDENTIFICACIÓN'!F28</f>
        <v xml:space="preserve">  </v>
      </c>
      <c r="C28" s="47" t="str">
        <f>+'[9]3 PROBABIL E IMPACTO INHERENTE'!E28</f>
        <v/>
      </c>
      <c r="D28" s="47" t="str">
        <f>+'[9]3 PROBABIL E IMPACTO INHERENTE'!M28</f>
        <v/>
      </c>
      <c r="E28" s="48" t="str">
        <f>+'[9]4 MAPA CALOR INHERENTE'!C28</f>
        <v/>
      </c>
      <c r="F28" s="48" t="str">
        <f>+'[9]4 MAPA CALOR INHERENTE'!D28</f>
        <v/>
      </c>
      <c r="G28" s="46" t="str">
        <f>+'[9]4 MAPA CALOR INHERENTE'!E28</f>
        <v/>
      </c>
      <c r="H28" s="49" t="str">
        <f>+'[9]5 VALORACIÓN DEL CONTROL'!S87</f>
        <v/>
      </c>
      <c r="I28" s="50" t="str">
        <f>+'[9]5 VALORACIÓN DEL CONTROL'!T87</f>
        <v/>
      </c>
      <c r="J28" s="48" t="str">
        <f t="shared" si="3"/>
        <v/>
      </c>
      <c r="K28" s="48" t="str">
        <f t="shared" si="4"/>
        <v/>
      </c>
      <c r="L28" s="46" t="str">
        <f t="shared" si="5"/>
        <v/>
      </c>
      <c r="M28" s="46" t="str">
        <f t="shared" si="0"/>
        <v/>
      </c>
      <c r="N28" s="46" t="str">
        <f t="shared" si="1"/>
        <v/>
      </c>
      <c r="O28" s="51"/>
      <c r="P28" s="46" t="str">
        <f t="shared" si="2"/>
        <v/>
      </c>
      <c r="Q28" s="51"/>
      <c r="R28" s="51"/>
      <c r="S28" s="64"/>
      <c r="T28" s="64"/>
      <c r="U28" s="51"/>
      <c r="V28" s="51"/>
      <c r="W28" s="51"/>
      <c r="X28" s="51"/>
      <c r="Y28" s="51"/>
      <c r="Z28" s="51"/>
      <c r="AA28" s="54"/>
      <c r="AB28" s="54"/>
    </row>
    <row r="29" spans="1:50">
      <c r="B29" s="33"/>
      <c r="C29" s="33"/>
      <c r="D29" s="33"/>
      <c r="G29" s="33"/>
      <c r="I29" s="33"/>
      <c r="L29" s="33"/>
      <c r="M29" s="33"/>
      <c r="N29" s="33"/>
      <c r="O29" s="33"/>
      <c r="P29" s="33"/>
      <c r="Q29" s="33"/>
      <c r="R29" s="33"/>
      <c r="S29" s="81"/>
      <c r="T29" s="81"/>
      <c r="U29" s="33"/>
      <c r="V29" s="33"/>
      <c r="W29" s="33"/>
      <c r="X29" s="33"/>
      <c r="Y29" s="33"/>
      <c r="Z29" s="33"/>
      <c r="AA29" s="33"/>
      <c r="AB29" s="33"/>
      <c r="AM29" s="38"/>
      <c r="AN29" s="38"/>
      <c r="AO29" s="38"/>
      <c r="AP29" s="38"/>
      <c r="AQ29" s="38"/>
      <c r="AR29" s="33"/>
      <c r="AS29" s="33"/>
      <c r="AT29" s="33"/>
      <c r="AU29" s="33"/>
      <c r="AV29" s="33"/>
    </row>
    <row r="30" spans="1:50">
      <c r="B30" s="33"/>
      <c r="C30" s="33"/>
      <c r="D30" s="33"/>
      <c r="G30" s="33"/>
      <c r="I30" s="33"/>
      <c r="L30" s="33"/>
      <c r="M30" s="33"/>
      <c r="N30" s="33"/>
      <c r="O30" s="33"/>
      <c r="P30" s="33"/>
      <c r="Q30" s="33"/>
      <c r="R30" s="33"/>
      <c r="S30" s="81"/>
      <c r="T30" s="81"/>
      <c r="U30" s="33"/>
      <c r="V30" s="33"/>
      <c r="W30" s="33"/>
      <c r="X30" s="33"/>
      <c r="Y30" s="33"/>
      <c r="Z30" s="33"/>
      <c r="AA30" s="33"/>
      <c r="AB30" s="33"/>
      <c r="AM30" s="38"/>
      <c r="AN30" s="38"/>
      <c r="AO30" s="38"/>
      <c r="AP30" s="38"/>
      <c r="AQ30" s="38"/>
      <c r="AR30" s="33"/>
      <c r="AS30" s="33"/>
      <c r="AT30" s="33"/>
      <c r="AU30" s="33"/>
      <c r="AV30" s="33"/>
    </row>
    <row r="31" spans="1:50">
      <c r="B31" s="33"/>
      <c r="C31" s="33"/>
      <c r="D31" s="33"/>
      <c r="G31" s="33"/>
      <c r="I31" s="33"/>
      <c r="L31" s="33"/>
      <c r="M31" s="33"/>
      <c r="N31" s="33"/>
      <c r="O31" s="33"/>
      <c r="P31" s="33"/>
      <c r="Q31" s="33"/>
      <c r="R31" s="33"/>
      <c r="S31" s="81"/>
      <c r="T31" s="81"/>
      <c r="U31" s="33"/>
      <c r="V31" s="33"/>
      <c r="W31" s="33"/>
      <c r="X31" s="33"/>
      <c r="Y31" s="33"/>
      <c r="Z31" s="33"/>
      <c r="AA31" s="33"/>
      <c r="AB31" s="33"/>
      <c r="AM31" s="38"/>
      <c r="AN31" s="38"/>
      <c r="AO31" s="38"/>
      <c r="AP31" s="38"/>
      <c r="AQ31" s="38"/>
      <c r="AR31" s="33"/>
      <c r="AS31" s="33"/>
      <c r="AT31" s="33"/>
      <c r="AU31" s="33"/>
      <c r="AV31" s="33"/>
    </row>
    <row r="32" spans="1:50">
      <c r="B32" s="33"/>
      <c r="C32" s="33"/>
      <c r="D32" s="33"/>
      <c r="G32" s="33"/>
      <c r="I32" s="33"/>
      <c r="L32" s="33"/>
      <c r="M32" s="33"/>
      <c r="N32" s="33"/>
      <c r="O32" s="33"/>
      <c r="P32" s="33"/>
      <c r="Q32" s="33"/>
      <c r="R32" s="33"/>
      <c r="S32" s="81"/>
      <c r="T32" s="81"/>
      <c r="U32" s="33"/>
      <c r="V32" s="33"/>
      <c r="W32" s="33"/>
      <c r="X32" s="33"/>
      <c r="Y32" s="33"/>
      <c r="Z32" s="33"/>
      <c r="AA32" s="33"/>
      <c r="AB32" s="33"/>
      <c r="AM32" s="38"/>
      <c r="AN32" s="38"/>
      <c r="AO32" s="38"/>
      <c r="AP32" s="38"/>
      <c r="AQ32" s="38"/>
      <c r="AR32" s="33"/>
      <c r="AS32" s="33"/>
      <c r="AT32" s="33"/>
      <c r="AU32" s="33"/>
      <c r="AV32" s="33"/>
    </row>
    <row r="33" spans="5:43" s="33" customFormat="1">
      <c r="E33" s="80"/>
      <c r="F33" s="80"/>
      <c r="H33" s="38"/>
      <c r="J33" s="80"/>
      <c r="K33" s="80"/>
      <c r="S33" s="81"/>
      <c r="T33" s="81"/>
      <c r="AM33" s="38"/>
      <c r="AN33" s="38"/>
      <c r="AO33" s="38"/>
      <c r="AP33" s="38"/>
      <c r="AQ33" s="38"/>
    </row>
    <row r="34" spans="5:43" s="33" customFormat="1">
      <c r="E34" s="80"/>
      <c r="F34" s="80"/>
      <c r="H34" s="38"/>
      <c r="J34" s="80"/>
      <c r="K34" s="80"/>
      <c r="S34" s="81"/>
      <c r="T34" s="81"/>
      <c r="AM34" s="38"/>
      <c r="AN34" s="38"/>
      <c r="AO34" s="38"/>
      <c r="AP34" s="38"/>
      <c r="AQ34" s="38"/>
    </row>
    <row r="35" spans="5:43" s="33" customFormat="1">
      <c r="E35" s="80"/>
      <c r="F35" s="80"/>
      <c r="H35" s="38"/>
      <c r="J35" s="80"/>
      <c r="K35" s="80"/>
      <c r="S35" s="81"/>
      <c r="T35" s="81"/>
      <c r="AM35" s="38"/>
      <c r="AN35" s="38"/>
      <c r="AO35" s="38"/>
      <c r="AP35" s="38"/>
      <c r="AQ35" s="38"/>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223" priority="6" operator="equal">
      <formula>$AE$13</formula>
    </cfRule>
    <cfRule type="cellIs" dxfId="222" priority="7" operator="equal">
      <formula>$AE$12</formula>
    </cfRule>
    <cfRule type="cellIs" dxfId="221" priority="8" operator="equal">
      <formula>$AE$11</formula>
    </cfRule>
    <cfRule type="cellIs" dxfId="220" priority="9" operator="equal">
      <formula>$AE$10</formula>
    </cfRule>
    <cfRule type="cellIs" dxfId="219" priority="10" operator="equal">
      <formula>$AE$9</formula>
    </cfRule>
  </conditionalFormatting>
  <conditionalFormatting sqref="F9:F28">
    <cfRule type="cellIs" dxfId="218" priority="1" operator="equal">
      <formula>$AF$8</formula>
    </cfRule>
    <cfRule type="cellIs" dxfId="217" priority="2" operator="equal">
      <formula>$AG$8</formula>
    </cfRule>
    <cfRule type="cellIs" dxfId="216" priority="3" operator="equal">
      <formula>$AH$8</formula>
    </cfRule>
    <cfRule type="cellIs" dxfId="215" priority="4" operator="equal">
      <formula>$AI$8</formula>
    </cfRule>
    <cfRule type="cellIs" dxfId="214" priority="5" operator="equal">
      <formula>$AJ$8</formula>
    </cfRule>
  </conditionalFormatting>
  <conditionalFormatting sqref="G9:G28">
    <cfRule type="cellIs" dxfId="213" priority="11" operator="equal">
      <formula>$AF$16</formula>
    </cfRule>
    <cfRule type="cellIs" dxfId="212" priority="12" operator="equal">
      <formula>$AF$17</formula>
    </cfRule>
    <cfRule type="cellIs" dxfId="211" priority="13" operator="equal">
      <formula>$AF$18</formula>
    </cfRule>
    <cfRule type="cellIs" dxfId="210" priority="14" operator="equal">
      <formula>$AF$19</formula>
    </cfRule>
  </conditionalFormatting>
  <conditionalFormatting sqref="I9:J28">
    <cfRule type="cellIs" dxfId="209" priority="15" operator="equal">
      <formula>$AE$13</formula>
    </cfRule>
    <cfRule type="cellIs" dxfId="208" priority="16" operator="equal">
      <formula>$AE$12</formula>
    </cfRule>
    <cfRule type="cellIs" dxfId="207" priority="17" operator="equal">
      <formula>$AE$11</formula>
    </cfRule>
    <cfRule type="cellIs" dxfId="206" priority="18" operator="equal">
      <formula>$AE$10</formula>
    </cfRule>
    <cfRule type="cellIs" dxfId="205" priority="19" operator="equal">
      <formula>$AE$9</formula>
    </cfRule>
  </conditionalFormatting>
  <conditionalFormatting sqref="K9:K28">
    <cfRule type="cellIs" dxfId="204" priority="20" operator="equal">
      <formula>$AF$8</formula>
    </cfRule>
    <cfRule type="cellIs" dxfId="203" priority="21" operator="equal">
      <formula>$AG$8</formula>
    </cfRule>
    <cfRule type="cellIs" dxfId="202" priority="22" operator="equal">
      <formula>$AH$8</formula>
    </cfRule>
    <cfRule type="cellIs" dxfId="201" priority="23" operator="equal">
      <formula>$AI$8</formula>
    </cfRule>
    <cfRule type="cellIs" dxfId="200" priority="24" operator="equal">
      <formula>$AJ$8</formula>
    </cfRule>
  </conditionalFormatting>
  <conditionalFormatting sqref="L9:L28">
    <cfRule type="cellIs" dxfId="199" priority="25" operator="equal">
      <formula>$AF$16</formula>
    </cfRule>
    <cfRule type="cellIs" dxfId="198" priority="26" operator="equal">
      <formula>$AF$17</formula>
    </cfRule>
    <cfRule type="cellIs" dxfId="197" priority="27" operator="equal">
      <formula>$AF$18</formula>
    </cfRule>
    <cfRule type="cellIs" dxfId="196" priority="28" operator="equal">
      <formula>$AF$19</formula>
    </cfRule>
  </conditionalFormatting>
  <dataValidations count="4">
    <dataValidation type="list" allowBlank="1" showInputMessage="1" showErrorMessage="1" sqref="O9:O28" xr:uid="{21A56C1D-D856-439B-A5F1-1BAF59F1E11E}">
      <formula1>INDIRECT($N9)</formula1>
    </dataValidation>
    <dataValidation allowBlank="1" showInputMessage="1" showErrorMessage="1" prompt="Es la materialización del riesgo y las consecuencias de su aparición. Su escala es: 5 bajo impacto, 10 medio, 20 alto impacto._x000a_" sqref="JP8:JV8" xr:uid="{38C18C1D-BECB-4F1A-98E6-BB3E64CB0D44}"/>
    <dataValidation allowBlank="1" showInputMessage="1" showErrorMessage="1" prompt="La probabilidad se encuentra determinada por una escala de 1 a 3, siendo 1 la menor probabilidad de ocurrencia del riesgo y 3 la mayor probabilidad de  ocurrencia." sqref="JO8" xr:uid="{A0766B62-FC42-4CA4-8F0B-1D2025EDB008}"/>
    <dataValidation type="list" allowBlank="1" showInputMessage="1" showErrorMessage="1" sqref="JP9:JV16" xr:uid="{B958451A-F057-443C-82D3-ABF6C178AAA1}">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Senen Vargas Martinez</dc:creator>
  <cp:keywords/>
  <dc:description/>
  <cp:lastModifiedBy/>
  <cp:revision/>
  <dcterms:created xsi:type="dcterms:W3CDTF">2026-06-01T14:47:37Z</dcterms:created>
  <dcterms:modified xsi:type="dcterms:W3CDTF">2026-07-17T15:46:02Z</dcterms:modified>
  <cp:category/>
  <cp:contentStatus/>
</cp:coreProperties>
</file>