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 II CUATRIMESTRE R-CORRUPCION\REPORTE SEGUNDO CORTE 04SEP2026\INFORMACION GENERAL\"/>
    </mc:Choice>
  </mc:AlternateContent>
  <xr:revisionPtr revIDLastSave="0" documentId="13_ncr:1_{B2F7CC4F-4BB9-46B4-995B-CB10C7C7970D}" xr6:coauthVersionLast="47" xr6:coauthVersionMax="47" xr10:uidLastSave="{00000000-0000-0000-0000-000000000000}"/>
  <bookViews>
    <workbookView xWindow="-120" yWindow="-120" windowWidth="20730" windowHeight="11040" firstSheet="8" activeTab="11" xr2:uid="{D4696B4E-C3EB-4DF3-AADB-43BE0F8F14E4}"/>
  </bookViews>
  <sheets>
    <sheet name="SALUD" sheetId="18" r:id="rId1"/>
    <sheet name="PRIVADA" sheetId="19" r:id="rId2"/>
    <sheet name="DESARROLLO ECONOMICO" sheetId="20" r:id="rId3"/>
    <sheet name="I.A GUBERNAMENTALES" sheetId="26" r:id="rId4"/>
    <sheet name="RIESGO" sheetId="27" r:id="rId5"/>
    <sheet name="MINAS Y ENERGIA" sheetId="28" r:id="rId6"/>
    <sheet name="JURIDICA" sheetId="29" r:id="rId7"/>
    <sheet name="GENERAL" sheetId="30" r:id="rId8"/>
    <sheet name="EDUCACION" sheetId="31" r:id="rId9"/>
    <sheet name="HACIENDA" sheetId="32" r:id="rId10"/>
    <sheet name="SERVICIOS PUBLICOS" sheetId="17" r:id="rId11"/>
    <sheet name="CONSOLIDADO GENERAL DE LOS RC" sheetId="10" r:id="rId12"/>
  </sheets>
  <externalReferences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Afectación_Económica" localSheetId="2">'[3]3 PROBABIL E IMPACTO INHERENTE'!$X$9:$X$14</definedName>
    <definedName name="Afectación_Económica" localSheetId="8">'[8]3 PROBABIL E IMPACTO INHERENTE'!$X$9:$X$14</definedName>
    <definedName name="Afectación_Económica" localSheetId="7">'[7]3 PROBABIL E IMPACTO INHERENTE'!$X$9:$X$14</definedName>
    <definedName name="Afectación_Económica" localSheetId="3">'[12]3 PROBABIL E IMPACTO INHERENTE'!$X$9:$X$14</definedName>
    <definedName name="Afectación_Económica" localSheetId="6">'[6]3 PROBABIL E IMPACTO INHERENTE'!$X$9:$X$14</definedName>
    <definedName name="Afectación_Económica" localSheetId="5">'[5]3 PROBABIL E IMPACTO INHERENTE'!$X$9:$X$14</definedName>
    <definedName name="Afectación_Económica" localSheetId="1">'[2]3 PROBABIL E IMPACTO INHERENTE'!$X$9:$X$14</definedName>
    <definedName name="Afectación_Económica" localSheetId="4">'[4]3 PROBABIL E IMPACTO INHERENTE'!$X$9:$X$14</definedName>
    <definedName name="Afectación_Económica" localSheetId="0">'[1]3 PROBABIL E IMPACTO INHERENTE'!$X$9:$X$14</definedName>
    <definedName name="Afectación_Económica" localSheetId="10">'[11]3 PROBABIL E IMPACTO INHERENTE'!$X$9:$X$14</definedName>
    <definedName name="Afectación_Económica">'[9]3 PROBABIL E IMPACTO INHERENTE'!$X$9:$X$14</definedName>
    <definedName name="Definicion_tratamiento" localSheetId="2">'[3]11 FORMULAS'!#REF!</definedName>
    <definedName name="Definicion_tratamiento" localSheetId="8">'[8]11 FORMULAS'!#REF!</definedName>
    <definedName name="Definicion_tratamiento" localSheetId="7">'[7]11 FORMULAS'!#REF!</definedName>
    <definedName name="Definicion_tratamiento" localSheetId="3">'[12]11 FORMULAS'!#REF!</definedName>
    <definedName name="Definicion_tratamiento" localSheetId="6">'[6]11 FORMULAS'!#REF!</definedName>
    <definedName name="Definicion_tratamiento" localSheetId="5">'[5]11 FORMULAS'!#REF!</definedName>
    <definedName name="Definicion_tratamiento" localSheetId="1">'[2]11 FORMULAS'!#REF!</definedName>
    <definedName name="Definicion_tratamiento" localSheetId="4">'[4]11 FORMULAS'!#REF!</definedName>
    <definedName name="Definicion_tratamiento" localSheetId="0">'[1]11 FORMULAS'!#REF!</definedName>
    <definedName name="Definicion_tratamiento" localSheetId="10">'[11]11 FORMULAS'!#REF!</definedName>
    <definedName name="Definicion_tratamiento">'[9]11 FORMULAS'!#REF!</definedName>
    <definedName name="HGH">'[12]11 FORMULAS'!$A$4:$A$11</definedName>
    <definedName name="IMPACTO_PROCESOS" localSheetId="2">'[10]LISTAS FORMULAS'!$C$3:$C$7</definedName>
    <definedName name="IMPACTO_PROCESOS" localSheetId="8">'[10]LISTAS FORMULAS'!$C$3:$C$7</definedName>
    <definedName name="IMPACTO_PROCESOS" localSheetId="7">'[10]LISTAS FORMULAS'!$C$3:$C$7</definedName>
    <definedName name="IMPACTO_PROCESOS" localSheetId="9">'[10]LISTAS FORMULAS'!$C$3:$C$7</definedName>
    <definedName name="IMPACTO_PROCESOS" localSheetId="3">'[10]LISTAS FORMULAS'!$C$3:$C$7</definedName>
    <definedName name="IMPACTO_PROCESOS" localSheetId="6">'[10]LISTAS FORMULAS'!$C$3:$C$7</definedName>
    <definedName name="IMPACTO_PROCESOS" localSheetId="5">'[10]LISTAS FORMULAS'!$C$3:$C$7</definedName>
    <definedName name="IMPACTO_PROCESOS" localSheetId="1">'[10]LISTAS FORMULAS'!$C$3:$C$7</definedName>
    <definedName name="IMPACTO_PROCESOS" localSheetId="4">'[10]LISTAS FORMULAS'!$C$3:$C$7</definedName>
    <definedName name="IMPACTO_PROCESOS" localSheetId="0">'[10]LISTAS FORMULAS'!$C$3:$C$7</definedName>
    <definedName name="IMPACTO_PROCESOS" localSheetId="10">'[10]LISTAS FORMULAS'!$C$3:$C$7</definedName>
    <definedName name="opciones" localSheetId="2">'[10]LISTAS FORMULAS'!$F$3:$F$4</definedName>
    <definedName name="opciones" localSheetId="8">'[10]LISTAS FORMULAS'!$F$3:$F$4</definedName>
    <definedName name="opciones" localSheetId="7">'[10]LISTAS FORMULAS'!$F$3:$F$4</definedName>
    <definedName name="opciones" localSheetId="9">'[10]LISTAS FORMULAS'!$F$3:$F$4</definedName>
    <definedName name="opciones" localSheetId="3">'[10]LISTAS FORMULAS'!$F$3:$F$4</definedName>
    <definedName name="opciones" localSheetId="6">'[10]LISTAS FORMULAS'!$F$3:$F$4</definedName>
    <definedName name="opciones" localSheetId="5">'[10]LISTAS FORMULAS'!$F$3:$F$4</definedName>
    <definedName name="opciones" localSheetId="1">'[10]LISTAS FORMULAS'!$F$3:$F$4</definedName>
    <definedName name="opciones" localSheetId="4">'[10]LISTAS FORMULAS'!$F$3:$F$4</definedName>
    <definedName name="opciones" localSheetId="0">'[10]LISTAS FORMULAS'!$F$3:$F$4</definedName>
    <definedName name="opciones" localSheetId="10">'[10]LISTAS FORMULAS'!$F$3:$F$4</definedName>
    <definedName name="opciones2" localSheetId="2">'[10]LISTAS FORMULAS'!$G$3:$G$5</definedName>
    <definedName name="opciones2" localSheetId="8">'[10]LISTAS FORMULAS'!$G$3:$G$5</definedName>
    <definedName name="opciones2" localSheetId="7">'[10]LISTAS FORMULAS'!$G$3:$G$5</definedName>
    <definedName name="opciones2" localSheetId="9">'[10]LISTAS FORMULAS'!$G$3:$G$5</definedName>
    <definedName name="opciones2" localSheetId="3">'[10]LISTAS FORMULAS'!$G$3:$G$5</definedName>
    <definedName name="opciones2" localSheetId="6">'[10]LISTAS FORMULAS'!$G$3:$G$5</definedName>
    <definedName name="opciones2" localSheetId="5">'[10]LISTAS FORMULAS'!$G$3:$G$5</definedName>
    <definedName name="opciones2" localSheetId="1">'[10]LISTAS FORMULAS'!$G$3:$G$5</definedName>
    <definedName name="opciones2" localSheetId="4">'[10]LISTAS FORMULAS'!$G$3:$G$5</definedName>
    <definedName name="opciones2" localSheetId="0">'[10]LISTAS FORMULAS'!$G$3:$G$5</definedName>
    <definedName name="opciones2" localSheetId="10">'[10]LISTAS FORMULAS'!$G$3:$G$5</definedName>
    <definedName name="Plan_accion" localSheetId="2">'[3]11 FORMULAS'!#REF!</definedName>
    <definedName name="Plan_accion" localSheetId="8">'[8]11 FORMULAS'!#REF!</definedName>
    <definedName name="Plan_accion" localSheetId="7">'[7]11 FORMULAS'!#REF!</definedName>
    <definedName name="Plan_accion" localSheetId="3">'[12]11 FORMULAS'!#REF!</definedName>
    <definedName name="Plan_accion" localSheetId="6">'[6]11 FORMULAS'!#REF!</definedName>
    <definedName name="Plan_accion" localSheetId="5">'[5]11 FORMULAS'!#REF!</definedName>
    <definedName name="Plan_accion" localSheetId="1">'[2]11 FORMULAS'!#REF!</definedName>
    <definedName name="Plan_accion" localSheetId="4">'[4]11 FORMULAS'!#REF!</definedName>
    <definedName name="Plan_accion" localSheetId="0">'[1]11 FORMULAS'!#REF!</definedName>
    <definedName name="Plan_accion" localSheetId="10">'[11]11 FORMULAS'!#REF!</definedName>
    <definedName name="Plan_accion">'[9]11 FORMULAS'!#REF!</definedName>
    <definedName name="Plan_acción" localSheetId="2">'[3]11 FORMULAS'!#REF!</definedName>
    <definedName name="Plan_acción" localSheetId="8">'[8]11 FORMULAS'!#REF!</definedName>
    <definedName name="Plan_acción" localSheetId="7">'[7]11 FORMULAS'!#REF!</definedName>
    <definedName name="Plan_acción" localSheetId="3">'[12]11 FORMULAS'!#REF!</definedName>
    <definedName name="Plan_acción" localSheetId="6">'[6]11 FORMULAS'!#REF!</definedName>
    <definedName name="Plan_acción" localSheetId="5">'[5]11 FORMULAS'!#REF!</definedName>
    <definedName name="Plan_acción" localSheetId="1">'[2]11 FORMULAS'!#REF!</definedName>
    <definedName name="Plan_acción" localSheetId="4">'[4]11 FORMULAS'!#REF!</definedName>
    <definedName name="Plan_acción" localSheetId="0">'[1]11 FORMULAS'!#REF!</definedName>
    <definedName name="Plan_acción" localSheetId="10">'[11]11 FORMULAS'!#REF!</definedName>
    <definedName name="Plan_acción">'[9]11 FORMULAS'!#REF!</definedName>
    <definedName name="Plan_de_acción" localSheetId="2">'[3]11 FORMULAS'!#REF!</definedName>
    <definedName name="Plan_de_acción" localSheetId="8">'[8]11 FORMULAS'!#REF!</definedName>
    <definedName name="Plan_de_acción" localSheetId="7">'[7]11 FORMULAS'!#REF!</definedName>
    <definedName name="Plan_de_acción" localSheetId="3">'[12]11 FORMULAS'!#REF!</definedName>
    <definedName name="Plan_de_acción" localSheetId="6">'[6]11 FORMULAS'!#REF!</definedName>
    <definedName name="Plan_de_acción" localSheetId="5">'[5]11 FORMULAS'!#REF!</definedName>
    <definedName name="Plan_de_acción" localSheetId="1">'[2]11 FORMULAS'!#REF!</definedName>
    <definedName name="Plan_de_acción" localSheetId="4">'[4]11 FORMULAS'!#REF!</definedName>
    <definedName name="Plan_de_acción" localSheetId="0">'[1]11 FORMULAS'!#REF!</definedName>
    <definedName name="Plan_de_acción" localSheetId="10">'[11]11 FORMULAS'!#REF!</definedName>
    <definedName name="Plan_de_acción">'[9]11 FORMULAS'!#REF!</definedName>
    <definedName name="Quince_Cero" localSheetId="2">'[10]LISTAS FORMULAS'!$F$14:$F$15</definedName>
    <definedName name="Quince_Cero" localSheetId="8">'[10]LISTAS FORMULAS'!$F$14:$F$15</definedName>
    <definedName name="Quince_Cero" localSheetId="7">'[10]LISTAS FORMULAS'!$F$14:$F$15</definedName>
    <definedName name="Quince_Cero" localSheetId="9">'[10]LISTAS FORMULAS'!$F$14:$F$15</definedName>
    <definedName name="Quince_Cero" localSheetId="3">'[10]LISTAS FORMULAS'!$F$14:$F$15</definedName>
    <definedName name="Quince_Cero" localSheetId="6">'[10]LISTAS FORMULAS'!$F$14:$F$15</definedName>
    <definedName name="Quince_Cero" localSheetId="5">'[10]LISTAS FORMULAS'!$F$14:$F$15</definedName>
    <definedName name="Quince_Cero" localSheetId="1">'[10]LISTAS FORMULAS'!$F$14:$F$15</definedName>
    <definedName name="Quince_Cero" localSheetId="4">'[10]LISTAS FORMULAS'!$F$14:$F$15</definedName>
    <definedName name="Quince_Cero" localSheetId="0">'[10]LISTAS FORMULAS'!$F$14:$F$15</definedName>
    <definedName name="Quince_Cero" localSheetId="10">'[10]LISTAS FORMULAS'!$F$14:$F$15</definedName>
    <definedName name="Rango_Calificacion_Ejecucion" localSheetId="2">'[10]LISTAS FORMULAS'!$H$3:$H$5</definedName>
    <definedName name="Rango_Calificacion_Ejecucion" localSheetId="8">'[10]LISTAS FORMULAS'!$H$3:$H$5</definedName>
    <definedName name="Rango_Calificacion_Ejecucion" localSheetId="7">'[10]LISTAS FORMULAS'!$H$3:$H$5</definedName>
    <definedName name="Rango_Calificacion_Ejecucion" localSheetId="9">'[10]LISTAS FORMULAS'!$H$3:$H$5</definedName>
    <definedName name="Rango_Calificacion_Ejecucion" localSheetId="3">'[10]LISTAS FORMULAS'!$H$3:$H$5</definedName>
    <definedName name="Rango_Calificacion_Ejecucion" localSheetId="6">'[10]LISTAS FORMULAS'!$H$3:$H$5</definedName>
    <definedName name="Rango_Calificacion_Ejecucion" localSheetId="5">'[10]LISTAS FORMULAS'!$H$3:$H$5</definedName>
    <definedName name="Rango_Calificacion_Ejecucion" localSheetId="1">'[10]LISTAS FORMULAS'!$H$3:$H$5</definedName>
    <definedName name="Rango_Calificacion_Ejecucion" localSheetId="4">'[10]LISTAS FORMULAS'!$H$3:$H$5</definedName>
    <definedName name="Rango_Calificacion_Ejecucion" localSheetId="0">'[10]LISTAS FORMULAS'!$H$3:$H$5</definedName>
    <definedName name="Rango_Calificacion_Ejecucion" localSheetId="10">'[10]LISTAS FORMULAS'!$H$3:$H$5</definedName>
    <definedName name="Reputacional" localSheetId="2">'[3]3 PROBABIL E IMPACTO INHERENTE'!$Y$9:$Y$14</definedName>
    <definedName name="Reputacional" localSheetId="8">'[8]3 PROBABIL E IMPACTO INHERENTE'!$Y$9:$Y$14</definedName>
    <definedName name="Reputacional" localSheetId="7">'[7]3 PROBABIL E IMPACTO INHERENTE'!$Y$9:$Y$14</definedName>
    <definedName name="Reputacional" localSheetId="3">'[12]3 PROBABIL E IMPACTO INHERENTE'!$Y$9:$Y$14</definedName>
    <definedName name="Reputacional" localSheetId="6">'[6]3 PROBABIL E IMPACTO INHERENTE'!$Y$9:$Y$14</definedName>
    <definedName name="Reputacional" localSheetId="5">'[5]3 PROBABIL E IMPACTO INHERENTE'!$Y$9:$Y$14</definedName>
    <definedName name="Reputacional" localSheetId="1">'[2]3 PROBABIL E IMPACTO INHERENTE'!$Y$9:$Y$14</definedName>
    <definedName name="Reputacional" localSheetId="4">'[4]3 PROBABIL E IMPACTO INHERENTE'!$Y$9:$Y$14</definedName>
    <definedName name="Reputacional" localSheetId="0">'[1]3 PROBABIL E IMPACTO INHERENTE'!$Y$9:$Y$14</definedName>
    <definedName name="Reputacional" localSheetId="10">'[11]3 PROBABIL E IMPACTO INHERENTE'!$Y$9:$Y$14</definedName>
    <definedName name="Reputacional">'[9]3 PROBABIL E IMPACTO INHERENTE'!$Y$9:$Y$14</definedName>
    <definedName name="TIPO" localSheetId="2">'[10]CONTEXTO E IDENTIFICACIÓN'!$E$29:$E$32</definedName>
    <definedName name="TIPO" localSheetId="8">'[10]CONTEXTO E IDENTIFICACIÓN'!$E$29:$E$32</definedName>
    <definedName name="TIPO" localSheetId="7">'[10]CONTEXTO E IDENTIFICACIÓN'!$E$29:$E$32</definedName>
    <definedName name="TIPO" localSheetId="9">'[10]CONTEXTO E IDENTIFICACIÓN'!$E$29:$E$32</definedName>
    <definedName name="TIPO" localSheetId="3">'[10]CONTEXTO E IDENTIFICACIÓN'!$E$29:$E$32</definedName>
    <definedName name="TIPO" localSheetId="6">'[10]CONTEXTO E IDENTIFICACIÓN'!$E$29:$E$32</definedName>
    <definedName name="TIPO" localSheetId="5">'[10]CONTEXTO E IDENTIFICACIÓN'!$E$29:$E$32</definedName>
    <definedName name="TIPO" localSheetId="1">'[10]CONTEXTO E IDENTIFICACIÓN'!$E$29:$E$32</definedName>
    <definedName name="TIPO" localSheetId="4">'[10]CONTEXTO E IDENTIFICACIÓN'!$E$29:$E$32</definedName>
    <definedName name="TIPO" localSheetId="0">'[10]CONTEXTO E IDENTIFICACIÓN'!$E$29:$E$32</definedName>
    <definedName name="TIPO" localSheetId="10">'[10]CONTEXTO E IDENTIFICACIÓN'!$E$29:$E$32</definedName>
    <definedName name="Tipo">'[9]11 FORMULAS'!$A$4:$A$11</definedName>
  </definedNames>
  <calcPr calcId="191029"/>
  <fileRecoveryPr repair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7" i="32" l="1"/>
  <c r="B17" i="32"/>
  <c r="D16" i="32"/>
  <c r="B16" i="32"/>
  <c r="D15" i="32"/>
  <c r="B15" i="32"/>
  <c r="D14" i="32"/>
  <c r="B14" i="32"/>
  <c r="B5" i="32"/>
  <c r="B4" i="32"/>
  <c r="I2" i="32"/>
  <c r="G2" i="32"/>
  <c r="F2" i="32"/>
  <c r="D2" i="32"/>
  <c r="C2" i="32"/>
  <c r="G1" i="32"/>
  <c r="F1" i="32"/>
  <c r="D1" i="32"/>
  <c r="C1" i="32"/>
  <c r="B1" i="32"/>
  <c r="C17" i="32" l="1"/>
  <c r="B21" i="32"/>
  <c r="D21" i="32"/>
  <c r="C15" i="32"/>
  <c r="E15" i="32"/>
  <c r="C16" i="32"/>
  <c r="B18" i="32"/>
  <c r="C18" i="32" s="1"/>
  <c r="C14" i="32"/>
  <c r="D18" i="32"/>
  <c r="E18" i="32" s="1"/>
  <c r="E14" i="32"/>
  <c r="E17" i="32" l="1"/>
  <c r="E16" i="32"/>
  <c r="D17" i="31" l="1"/>
  <c r="B17" i="31"/>
  <c r="D16" i="31"/>
  <c r="B16" i="31"/>
  <c r="D15" i="31"/>
  <c r="B15" i="31"/>
  <c r="D14" i="31"/>
  <c r="B14" i="31"/>
  <c r="B5" i="31"/>
  <c r="B4" i="31"/>
  <c r="I2" i="31"/>
  <c r="G2" i="31"/>
  <c r="F2" i="31"/>
  <c r="D2" i="31"/>
  <c r="C2" i="31"/>
  <c r="G1" i="31"/>
  <c r="F1" i="31"/>
  <c r="D1" i="31"/>
  <c r="C1" i="31"/>
  <c r="B1" i="31"/>
  <c r="D21" i="31" l="1"/>
  <c r="E16" i="31"/>
  <c r="B18" i="31"/>
  <c r="C18" i="31" s="1"/>
  <c r="D18" i="31"/>
  <c r="E14" i="31"/>
  <c r="C14" i="31" l="1"/>
  <c r="C16" i="31"/>
  <c r="C15" i="31"/>
  <c r="C17" i="31"/>
  <c r="E18" i="31"/>
  <c r="E15" i="31"/>
  <c r="E17" i="31"/>
  <c r="B21" i="31"/>
  <c r="D17" i="30" l="1"/>
  <c r="B17" i="30"/>
  <c r="D16" i="30"/>
  <c r="B16" i="30"/>
  <c r="D15" i="30"/>
  <c r="B15" i="30"/>
  <c r="D14" i="30"/>
  <c r="B14" i="30"/>
  <c r="B5" i="30"/>
  <c r="B4" i="30"/>
  <c r="I2" i="30"/>
  <c r="G2" i="30"/>
  <c r="F2" i="30"/>
  <c r="D2" i="30"/>
  <c r="C2" i="30"/>
  <c r="G1" i="30"/>
  <c r="F1" i="30"/>
  <c r="D1" i="30"/>
  <c r="C1" i="30"/>
  <c r="B1" i="30"/>
  <c r="E17" i="30" l="1"/>
  <c r="D21" i="30"/>
  <c r="E16" i="30"/>
  <c r="B18" i="30"/>
  <c r="D18" i="30"/>
  <c r="E18" i="30" s="1"/>
  <c r="E14" i="30"/>
  <c r="C16" i="30" l="1"/>
  <c r="C18" i="30"/>
  <c r="E15" i="30"/>
  <c r="C15" i="30"/>
  <c r="B21" i="30"/>
  <c r="C14" i="30"/>
  <c r="C17" i="30"/>
  <c r="D17" i="29" l="1"/>
  <c r="B17" i="29"/>
  <c r="D16" i="29"/>
  <c r="B16" i="29"/>
  <c r="D15" i="29"/>
  <c r="B15" i="29"/>
  <c r="D14" i="29"/>
  <c r="D18" i="29" s="1"/>
  <c r="B14" i="29"/>
  <c r="B5" i="29"/>
  <c r="B4" i="29"/>
  <c r="I2" i="29"/>
  <c r="G2" i="29"/>
  <c r="F2" i="29"/>
  <c r="D2" i="29"/>
  <c r="C2" i="29"/>
  <c r="G1" i="29"/>
  <c r="F1" i="29"/>
  <c r="D1" i="29"/>
  <c r="C1" i="29"/>
  <c r="B1" i="29"/>
  <c r="D21" i="29" l="1"/>
  <c r="E18" i="29"/>
  <c r="E16" i="29"/>
  <c r="E14" i="29"/>
  <c r="E17" i="29"/>
  <c r="E15" i="29"/>
  <c r="C16" i="29"/>
  <c r="B18" i="29"/>
  <c r="C14" i="29"/>
  <c r="C15" i="29" l="1"/>
  <c r="C18" i="29"/>
  <c r="C17" i="29"/>
  <c r="B21" i="29"/>
  <c r="D17" i="28" l="1"/>
  <c r="B17" i="28"/>
  <c r="D16" i="28"/>
  <c r="B16" i="28"/>
  <c r="D15" i="28"/>
  <c r="B15" i="28"/>
  <c r="D14" i="28"/>
  <c r="B14" i="28"/>
  <c r="B5" i="28"/>
  <c r="B4" i="28"/>
  <c r="I2" i="28"/>
  <c r="G2" i="28"/>
  <c r="F2" i="28"/>
  <c r="D2" i="28"/>
  <c r="C2" i="28"/>
  <c r="G1" i="28"/>
  <c r="F1" i="28"/>
  <c r="D1" i="28"/>
  <c r="C1" i="28"/>
  <c r="B1" i="28"/>
  <c r="D17" i="27"/>
  <c r="B17" i="27"/>
  <c r="D16" i="27"/>
  <c r="B16" i="27"/>
  <c r="D15" i="27"/>
  <c r="B15" i="27"/>
  <c r="D14" i="27"/>
  <c r="B14" i="27"/>
  <c r="B5" i="27"/>
  <c r="B4" i="27"/>
  <c r="I2" i="27"/>
  <c r="G2" i="27"/>
  <c r="F2" i="27"/>
  <c r="D2" i="27"/>
  <c r="C2" i="27"/>
  <c r="G1" i="27"/>
  <c r="F1" i="27"/>
  <c r="D1" i="27"/>
  <c r="C1" i="27"/>
  <c r="B1" i="27"/>
  <c r="B18" i="28" l="1"/>
  <c r="D18" i="28"/>
  <c r="E18" i="28" s="1"/>
  <c r="E16" i="27"/>
  <c r="E15" i="27"/>
  <c r="C17" i="27"/>
  <c r="B18" i="27"/>
  <c r="C18" i="27" s="1"/>
  <c r="D18" i="27"/>
  <c r="E14" i="27"/>
  <c r="C14" i="28" l="1"/>
  <c r="C16" i="28"/>
  <c r="C18" i="28"/>
  <c r="C17" i="28"/>
  <c r="E14" i="28"/>
  <c r="D21" i="28"/>
  <c r="E17" i="28"/>
  <c r="B21" i="28"/>
  <c r="E16" i="28"/>
  <c r="E15" i="28"/>
  <c r="C15" i="28"/>
  <c r="C16" i="27"/>
  <c r="C15" i="27"/>
  <c r="E18" i="27"/>
  <c r="E17" i="27"/>
  <c r="D21" i="27"/>
  <c r="C14" i="27"/>
  <c r="B21" i="27"/>
  <c r="D17" i="26" l="1"/>
  <c r="B17" i="26"/>
  <c r="D16" i="26"/>
  <c r="B16" i="26"/>
  <c r="D15" i="26"/>
  <c r="B15" i="26"/>
  <c r="D14" i="26"/>
  <c r="B14" i="26"/>
  <c r="B5" i="26"/>
  <c r="B4" i="26"/>
  <c r="I2" i="26"/>
  <c r="G2" i="26"/>
  <c r="F2" i="26"/>
  <c r="D2" i="26"/>
  <c r="C2" i="26"/>
  <c r="G1" i="26"/>
  <c r="F1" i="26"/>
  <c r="D1" i="26"/>
  <c r="C1" i="26"/>
  <c r="B1" i="26"/>
  <c r="E16" i="26" l="1"/>
  <c r="E17" i="26"/>
  <c r="B18" i="26"/>
  <c r="C18" i="26" s="1"/>
  <c r="D18" i="26"/>
  <c r="E18" i="26" s="1"/>
  <c r="E14" i="26"/>
  <c r="B21" i="26" l="1"/>
  <c r="C17" i="26"/>
  <c r="E15" i="26"/>
  <c r="C16" i="26"/>
  <c r="C15" i="26"/>
  <c r="C14" i="26"/>
  <c r="D21" i="26"/>
  <c r="D17" i="20" l="1"/>
  <c r="B17" i="20"/>
  <c r="D16" i="20"/>
  <c r="B16" i="20"/>
  <c r="D15" i="20"/>
  <c r="B15" i="20"/>
  <c r="D14" i="20"/>
  <c r="B14" i="20"/>
  <c r="B5" i="20"/>
  <c r="B4" i="20"/>
  <c r="I2" i="20"/>
  <c r="G2" i="20"/>
  <c r="F2" i="20"/>
  <c r="D2" i="20"/>
  <c r="C2" i="20"/>
  <c r="G1" i="20"/>
  <c r="F1" i="20"/>
  <c r="D1" i="20"/>
  <c r="C1" i="20"/>
  <c r="B1" i="20"/>
  <c r="E16" i="20" l="1"/>
  <c r="B18" i="20"/>
  <c r="C18" i="20" s="1"/>
  <c r="C14" i="20"/>
  <c r="D18" i="20"/>
  <c r="D21" i="20" s="1"/>
  <c r="C17" i="20" l="1"/>
  <c r="B21" i="20"/>
  <c r="C16" i="20"/>
  <c r="E14" i="20"/>
  <c r="E18" i="20"/>
  <c r="E15" i="20"/>
  <c r="E17" i="20"/>
  <c r="C15" i="20"/>
  <c r="D17" i="19" l="1"/>
  <c r="B17" i="19"/>
  <c r="D16" i="19"/>
  <c r="B16" i="19"/>
  <c r="D15" i="19"/>
  <c r="B15" i="19"/>
  <c r="D14" i="19"/>
  <c r="B14" i="19"/>
  <c r="B5" i="19"/>
  <c r="B4" i="19"/>
  <c r="I2" i="19"/>
  <c r="G2" i="19"/>
  <c r="F2" i="19"/>
  <c r="D2" i="19"/>
  <c r="C2" i="19"/>
  <c r="G1" i="19"/>
  <c r="F1" i="19"/>
  <c r="D1" i="19"/>
  <c r="C1" i="19"/>
  <c r="B1" i="19"/>
  <c r="D21" i="19" l="1"/>
  <c r="E16" i="19"/>
  <c r="B18" i="19"/>
  <c r="C18" i="19" s="1"/>
  <c r="C14" i="19"/>
  <c r="D18" i="19"/>
  <c r="E14" i="19"/>
  <c r="C17" i="19" l="1"/>
  <c r="C16" i="19"/>
  <c r="B21" i="19"/>
  <c r="E18" i="19"/>
  <c r="E17" i="19"/>
  <c r="E15" i="19"/>
  <c r="C15" i="19"/>
  <c r="D17" i="18" l="1"/>
  <c r="B17" i="18"/>
  <c r="D16" i="18"/>
  <c r="B16" i="18"/>
  <c r="D15" i="18"/>
  <c r="B15" i="18"/>
  <c r="D14" i="18"/>
  <c r="B14" i="18"/>
  <c r="B5" i="18"/>
  <c r="B4" i="18"/>
  <c r="I2" i="18"/>
  <c r="G2" i="18"/>
  <c r="F2" i="18"/>
  <c r="D2" i="18"/>
  <c r="C2" i="18"/>
  <c r="G1" i="18"/>
  <c r="F1" i="18"/>
  <c r="D1" i="18"/>
  <c r="C1" i="18"/>
  <c r="B1" i="18"/>
  <c r="D21" i="18" l="1"/>
  <c r="E15" i="18"/>
  <c r="E16" i="18"/>
  <c r="B18" i="18"/>
  <c r="C18" i="18" s="1"/>
  <c r="D18" i="18"/>
  <c r="E14" i="18"/>
  <c r="C16" i="18" l="1"/>
  <c r="C15" i="18"/>
  <c r="E18" i="18"/>
  <c r="E17" i="18"/>
  <c r="C17" i="18"/>
  <c r="C14" i="18"/>
  <c r="B21" i="18"/>
  <c r="D17" i="17" l="1"/>
  <c r="B17" i="17"/>
  <c r="D16" i="17"/>
  <c r="B16" i="17"/>
  <c r="D15" i="17"/>
  <c r="B15" i="17"/>
  <c r="D14" i="17"/>
  <c r="B14" i="17"/>
  <c r="B5" i="17"/>
  <c r="B4" i="17"/>
  <c r="I2" i="17"/>
  <c r="G2" i="17"/>
  <c r="F2" i="17"/>
  <c r="D2" i="17"/>
  <c r="C2" i="17"/>
  <c r="G1" i="17"/>
  <c r="F1" i="17"/>
  <c r="D1" i="17"/>
  <c r="C1" i="17"/>
  <c r="B1" i="17"/>
  <c r="B18" i="17" l="1"/>
  <c r="C18" i="17" s="1"/>
  <c r="D18" i="17"/>
  <c r="E18" i="17" s="1"/>
  <c r="C17" i="17" l="1"/>
  <c r="C14" i="17"/>
  <c r="C16" i="17"/>
  <c r="E16" i="17"/>
  <c r="E17" i="17"/>
  <c r="E14" i="17"/>
  <c r="E15" i="17"/>
  <c r="D21" i="17"/>
  <c r="C15" i="17"/>
  <c r="B21" i="17"/>
  <c r="G11" i="10" l="1"/>
  <c r="F18" i="10" l="1"/>
  <c r="E18" i="10"/>
  <c r="D18" i="10"/>
  <c r="C18" i="10"/>
  <c r="G17" i="10"/>
  <c r="G16" i="10"/>
  <c r="G15" i="10"/>
  <c r="G14" i="10"/>
  <c r="G13" i="10"/>
  <c r="G12" i="10"/>
  <c r="G10" i="10"/>
  <c r="G8" i="10"/>
  <c r="G7" i="10"/>
  <c r="G6" i="10"/>
  <c r="G5" i="10"/>
  <c r="G4" i="10"/>
  <c r="G3" i="10"/>
  <c r="G2" i="10"/>
  <c r="G18" i="10" l="1"/>
</calcChain>
</file>

<file path=xl/sharedStrings.xml><?xml version="1.0" encoding="utf-8"?>
<sst xmlns="http://schemas.openxmlformats.org/spreadsheetml/2006/main" count="261" uniqueCount="34">
  <si>
    <t>Al</t>
  </si>
  <si>
    <t>ENTIDAD:</t>
  </si>
  <si>
    <t>PROCESO:</t>
  </si>
  <si>
    <t>RIESGO INHERENTE Y RESIDUAL DEL PROCESO</t>
  </si>
  <si>
    <r>
      <rPr>
        <b/>
        <sz val="11"/>
        <color theme="1"/>
        <rFont val="Calibri"/>
        <family val="2"/>
        <scheme val="minor"/>
      </rPr>
      <t>Explicaciones Para realizar la ponderación de Riesgos.</t>
    </r>
    <r>
      <rPr>
        <sz val="11"/>
        <color theme="1"/>
        <rFont val="Calibri"/>
        <family val="2"/>
        <scheme val="minor"/>
      </rPr>
      <t xml:space="preserve">
1. Si en la sumatoria de los riesgos los Extremos representan mas o igual al 20% de los Riesgos, la calificación del Proceso será EXTREMO.</t>
    </r>
  </si>
  <si>
    <t>2. Si en la sumatoria de los riesgos Extermos y altos representan mas o igual al 30% de los Riesgos Calificados, y menos del 20% de los Riesgos Extremos la calificación del Proceso será ALTO.</t>
  </si>
  <si>
    <t>3. Si en la sumatoria de los riesgos Extremos, altos y moderados representan mas o igual al  40% de los Riesgos Calificados, y menos del 30% de los Riesgos Extremos y Altos, y Menos del 20% de los Riesgos Extremos, la calificación del Proceso será MODERADO.</t>
  </si>
  <si>
    <r>
      <t xml:space="preserve">4. Si en la sumatoria de los riesgos Extremos, altos,  moderados y bajos representan mas o igual al  50% de los Riesgos Calificados, y menos del 40% de los riesgos Extremos, altos y moderados, y menos del 30% de los riesgos calificados en Extremos y Altos, y menos del 20% de los riesgos Extremos, la calificación del proceso sera BAJO.
</t>
    </r>
    <r>
      <rPr>
        <b/>
        <sz val="11"/>
        <color theme="1"/>
        <rFont val="Calibri"/>
        <family val="2"/>
        <scheme val="minor"/>
      </rPr>
      <t xml:space="preserve">Nota: </t>
    </r>
    <r>
      <rPr>
        <sz val="11"/>
        <color theme="1"/>
        <rFont val="Calibri"/>
        <family val="2"/>
        <scheme val="minor"/>
      </rPr>
      <t>Adapatado de Instituto de Auditores Internos</t>
    </r>
    <r>
      <rPr>
        <b/>
        <sz val="11"/>
        <color theme="1"/>
        <rFont val="Calibri"/>
        <family val="2"/>
        <scheme val="minor"/>
      </rPr>
      <t xml:space="preserve"> COSO ERM </t>
    </r>
    <r>
      <rPr>
        <sz val="11"/>
        <color theme="1"/>
        <rFont val="Calibri"/>
        <family val="2"/>
        <scheme val="minor"/>
      </rPr>
      <t>Agosto 2014</t>
    </r>
  </si>
  <si>
    <t>RIESGO INHERENTE DEL PROCESO</t>
  </si>
  <si>
    <t>RIESGO RESIDUAL DEL PROCESO</t>
  </si>
  <si>
    <t>NIVELES DE RIESGO</t>
  </si>
  <si>
    <t>Sumatoria de riesgos Extremos</t>
  </si>
  <si>
    <t>Extremo</t>
  </si>
  <si>
    <t>Sumatoria de riesgos altos</t>
  </si>
  <si>
    <t>Alto</t>
  </si>
  <si>
    <t>Sumatoria de riesgos moderados</t>
  </si>
  <si>
    <t>Moderado</t>
  </si>
  <si>
    <t>Sumatoria de Riesgos bajos</t>
  </si>
  <si>
    <t>Bajo</t>
  </si>
  <si>
    <t>Total</t>
  </si>
  <si>
    <t>SECETARIAS</t>
  </si>
  <si>
    <t>SECRETARIA DE EDUCACION</t>
  </si>
  <si>
    <t>SECRETARIA DE MINAS Y ENERGIA</t>
  </si>
  <si>
    <t>SECRETARIA GENERAL</t>
  </si>
  <si>
    <t>TOTAL</t>
  </si>
  <si>
    <t xml:space="preserve">SECRETARIA DE SALUD </t>
  </si>
  <si>
    <t>SECRETARIA PRIVADA</t>
  </si>
  <si>
    <t>DESARROLLO ECONOMICO</t>
  </si>
  <si>
    <t>SECRETARIA DE RIESGO</t>
  </si>
  <si>
    <t>SECRETARIA DE JURIDICA</t>
  </si>
  <si>
    <t>SECRETARIA DE INTERIOR Y ASUNTOS GUBERNAMENTALES</t>
  </si>
  <si>
    <t>HACIENDA</t>
  </si>
  <si>
    <t>SERVICIOS PUBLICOS</t>
  </si>
  <si>
    <t>ITEM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</si>
</sst>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Tahoma"/>
      <family val="2"/>
    </font>
    <font>
      <b/>
      <sz val="10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sz val="11"/>
      <name val="Arial"/>
      <family val="2"/>
    </font>
    <font>
      <sz val="11"/>
      <name val="Tahoma"/>
      <family val="2"/>
    </font>
    <font>
      <b/>
      <sz val="11"/>
      <name val="Calibri"/>
      <family val="2"/>
      <scheme val="minor"/>
    </font>
    <font>
      <sz val="10"/>
      <color rgb="FF000000"/>
      <name val="Arial"/>
      <family val="2"/>
    </font>
    <font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5" fillId="2" borderId="0" xfId="1" applyFont="1" applyFill="1"/>
    <xf numFmtId="0" fontId="6" fillId="2" borderId="2" xfId="1" applyFont="1" applyFill="1" applyBorder="1" applyAlignment="1">
      <alignment vertical="center" wrapText="1"/>
    </xf>
    <xf numFmtId="14" fontId="2" fillId="0" borderId="1" xfId="0" applyNumberFormat="1" applyFont="1" applyBorder="1" applyAlignment="1">
      <alignment horizontal="right" vertical="center" wrapText="1"/>
    </xf>
    <xf numFmtId="9" fontId="2" fillId="0" borderId="0" xfId="0" applyNumberFormat="1" applyFont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3" fillId="0" borderId="0" xfId="1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3" fillId="0" borderId="0" xfId="1" applyFont="1" applyAlignment="1">
      <alignment vertical="center"/>
    </xf>
    <xf numFmtId="0" fontId="7" fillId="0" borderId="1" xfId="1" applyFont="1" applyBorder="1" applyAlignment="1">
      <alignment vertical="center" wrapText="1"/>
    </xf>
    <xf numFmtId="0" fontId="9" fillId="3" borderId="0" xfId="1" applyFont="1" applyFill="1" applyAlignment="1">
      <alignment vertical="center" wrapText="1"/>
    </xf>
    <xf numFmtId="0" fontId="7" fillId="3" borderId="0" xfId="1" applyFont="1" applyFill="1" applyAlignment="1">
      <alignment vertical="center" wrapText="1"/>
    </xf>
    <xf numFmtId="0" fontId="9" fillId="0" borderId="0" xfId="1" applyFont="1" applyAlignment="1">
      <alignment vertical="center" wrapText="1"/>
    </xf>
    <xf numFmtId="0" fontId="0" fillId="3" borderId="0" xfId="0" applyFill="1" applyAlignment="1">
      <alignment vertical="top" wrapText="1"/>
    </xf>
    <xf numFmtId="0" fontId="1" fillId="0" borderId="1" xfId="0" applyFont="1" applyBorder="1"/>
    <xf numFmtId="0" fontId="1" fillId="0" borderId="0" xfId="0" applyFont="1"/>
    <xf numFmtId="0" fontId="4" fillId="0" borderId="1" xfId="1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0" fontId="11" fillId="6" borderId="1" xfId="0" applyFont="1" applyFill="1" applyBorder="1" applyAlignment="1">
      <alignment horizontal="center" vertical="center" wrapText="1" readingOrder="1"/>
    </xf>
    <xf numFmtId="0" fontId="11" fillId="7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/>
    </xf>
    <xf numFmtId="0" fontId="10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0" fillId="3" borderId="7" xfId="0" applyFill="1" applyBorder="1" applyAlignment="1">
      <alignment vertical="top" wrapText="1"/>
    </xf>
    <xf numFmtId="0" fontId="0" fillId="3" borderId="8" xfId="0" applyFill="1" applyBorder="1" applyAlignment="1">
      <alignment vertical="top" wrapText="1"/>
    </xf>
    <xf numFmtId="0" fontId="0" fillId="3" borderId="9" xfId="0" applyFill="1" applyBorder="1" applyAlignment="1">
      <alignment vertical="top" wrapText="1"/>
    </xf>
    <xf numFmtId="0" fontId="0" fillId="3" borderId="10" xfId="0" applyFill="1" applyBorder="1" applyAlignment="1">
      <alignment horizontal="left" vertical="top"/>
    </xf>
    <xf numFmtId="0" fontId="0" fillId="3" borderId="0" xfId="0" applyFill="1" applyAlignment="1">
      <alignment horizontal="left" vertical="top"/>
    </xf>
    <xf numFmtId="0" fontId="0" fillId="3" borderId="11" xfId="0" applyFill="1" applyBorder="1" applyAlignment="1">
      <alignment horizontal="left" vertical="top"/>
    </xf>
    <xf numFmtId="0" fontId="0" fillId="3" borderId="10" xfId="0" applyFill="1" applyBorder="1" applyAlignment="1">
      <alignment horizontal="left" vertical="top" wrapText="1"/>
    </xf>
    <xf numFmtId="0" fontId="0" fillId="3" borderId="0" xfId="0" applyFill="1" applyAlignment="1">
      <alignment horizontal="left" vertical="top" wrapText="1"/>
    </xf>
    <xf numFmtId="0" fontId="0" fillId="3" borderId="11" xfId="0" applyFill="1" applyBorder="1" applyAlignment="1">
      <alignment horizontal="left" vertical="top" wrapText="1"/>
    </xf>
    <xf numFmtId="0" fontId="0" fillId="3" borderId="12" xfId="0" applyFill="1" applyBorder="1" applyAlignment="1">
      <alignment horizontal="left" vertical="top" wrapText="1"/>
    </xf>
    <xf numFmtId="0" fontId="0" fillId="3" borderId="13" xfId="0" applyFill="1" applyBorder="1" applyAlignment="1">
      <alignment horizontal="left" vertical="top" wrapText="1"/>
    </xf>
    <xf numFmtId="0" fontId="0" fillId="3" borderId="14" xfId="0" applyFill="1" applyBorder="1" applyAlignment="1">
      <alignment horizontal="left" vertical="top" wrapText="1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8" fillId="3" borderId="1" xfId="1" applyFont="1" applyFill="1" applyBorder="1" applyAlignment="1">
      <alignment horizontal="left" vertical="center" wrapText="1"/>
    </xf>
    <xf numFmtId="0" fontId="8" fillId="3" borderId="3" xfId="1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/>
    </xf>
  </cellXfs>
  <cellStyles count="2">
    <cellStyle name="Normal" xfId="0" builtinId="0"/>
    <cellStyle name="Normal 2" xfId="1" xr:uid="{BE8FE04E-75F2-448B-9BD4-6F2659A02E49}"/>
  </cellStyles>
  <dxfs count="44"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1.xml"/><Relationship Id="rId18" Type="http://schemas.openxmlformats.org/officeDocument/2006/relationships/externalLink" Target="externalLinks/externalLink6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9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5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4.xml"/><Relationship Id="rId20" Type="http://schemas.openxmlformats.org/officeDocument/2006/relationships/externalLink" Target="externalLinks/externalLink8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1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3.xml"/><Relationship Id="rId23" Type="http://schemas.openxmlformats.org/officeDocument/2006/relationships/externalLink" Target="externalLinks/externalLink11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7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0.xml"/><Relationship Id="rId27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SALUD/1.%20Formato_mapa_riesgos%202026_Seguimiento%20a%2031%20agosto%202026%20consolidado%20SSB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PRIVADA/1.%20Formato_mapa_riesgos%202026%20-%20Oficina%20de%20Comunicaciones%20(1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DESARROLLO%20ECONOMICO/1.%201%20Formato_mapa_riesgos_2026%20Dllo%20Ec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RIESGO/Mapa_Riesgos_OGRD_2026_%20Agosto31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MINAS%20Y%20ENERGIA/1.%20Formato_mapa_riesgos%202025_Seguimiento%20a%2030%20agosto%202025%20(1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JURIDICA/Mapa_riesgos%202026_Seguimiento%20a%2031%20agosto%202026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GENERAL/MATRIZ%20DE%20RIESGOS%20SECRETARIA%20GENERAL%20(1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EDUCACION/1.%20Formato_mapa_riesgos%202026_Seguimiento%20SED%20a%20Agosto%202026-EDUCACION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HACIENDA/MATRIZ_RIESGO_CORRUPCION_PTE_HACIENDA_II_TRIMESTRE_2026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romulo%20mu&#241;oz/Downloads/MAPA%20DE%20RIESGOS.%20BIENES%20Y%20SERVICIOS%20VIC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2026%20II%20CUATRIMESTRE%20R-CORRUPCION/REPORTE%20SEGUNDO%20CORTE%2004SEP2026/SERVICIOS%20PUBLICOS/MATRIZ%20RIESGOS%20SERV%20PUBLICOS%202%20CUATRIMESTRE%202026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gherreral\AppData\Local\Temp\b3cf47ae-0f46-49c6-8709-d8e3a664eaa2_OneDrive_1_11-9-2026.zip.aa2\mapa_riesgo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  <cell r="E1">
            <v>1</v>
          </cell>
        </row>
        <row r="2">
          <cell r="D2" t="str">
            <v>VERSIÓN:</v>
          </cell>
          <cell r="E2" t="str">
            <v>01</v>
          </cell>
        </row>
        <row r="4">
          <cell r="E4" t="str">
            <v>GESTION SALUD</v>
          </cell>
          <cell r="G4" t="str">
            <v>Elaboración o Actualización:</v>
          </cell>
          <cell r="H4" t="str">
            <v xml:space="preserve">Actualizacion </v>
          </cell>
        </row>
        <row r="5">
          <cell r="E5" t="str">
            <v>Vigencia del:</v>
          </cell>
          <cell r="F5" t="str">
            <v>Segundo cuatrimestre 2026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Moderado</v>
          </cell>
          <cell r="L9" t="str">
            <v>Moderado</v>
          </cell>
        </row>
        <row r="10">
          <cell r="G10" t="str">
            <v>Moderado</v>
          </cell>
          <cell r="L10" t="str">
            <v>Moderado</v>
          </cell>
        </row>
        <row r="11">
          <cell r="G11" t="str">
            <v>Moderado</v>
          </cell>
          <cell r="L11" t="str">
            <v>Moderado</v>
          </cell>
        </row>
        <row r="12">
          <cell r="G12" t="str">
            <v>Moderado</v>
          </cell>
          <cell r="L12" t="str">
            <v>Moderado</v>
          </cell>
        </row>
        <row r="13">
          <cell r="G13" t="str">
            <v>Alto</v>
          </cell>
          <cell r="L13" t="str">
            <v>Alto</v>
          </cell>
        </row>
        <row r="14">
          <cell r="G14" t="str">
            <v>Alto</v>
          </cell>
          <cell r="L14" t="str">
            <v>Alto</v>
          </cell>
        </row>
        <row r="15">
          <cell r="G15" t="str">
            <v>Alto</v>
          </cell>
          <cell r="L15" t="str">
            <v>Alto</v>
          </cell>
        </row>
        <row r="16">
          <cell r="G16" t="str">
            <v>Alto</v>
          </cell>
          <cell r="L16" t="str">
            <v>Alto</v>
          </cell>
        </row>
        <row r="17">
          <cell r="G17" t="str">
            <v>Alto</v>
          </cell>
          <cell r="L17" t="str">
            <v>Alto</v>
          </cell>
        </row>
        <row r="18">
          <cell r="G18" t="str">
            <v>Alto</v>
          </cell>
          <cell r="L18" t="str">
            <v>Alto</v>
          </cell>
        </row>
        <row r="19">
          <cell r="G19" t="str">
            <v>Alto</v>
          </cell>
          <cell r="L19" t="str">
            <v>Alto</v>
          </cell>
        </row>
        <row r="20">
          <cell r="G20" t="str">
            <v>Alto</v>
          </cell>
          <cell r="L20" t="str">
            <v>Alto</v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  <cell r="E1">
            <v>1</v>
          </cell>
        </row>
        <row r="2">
          <cell r="D2" t="str">
            <v>VERSIÓN:</v>
          </cell>
          <cell r="E2" t="str">
            <v>01</v>
          </cell>
        </row>
        <row r="4">
          <cell r="E4" t="str">
            <v>GESTION DE LA INFORMACIÓN Y LAS COMUNICACIONES</v>
          </cell>
          <cell r="G4" t="str">
            <v>Elaboración o Actualización:</v>
          </cell>
          <cell r="H4" t="str">
            <v>Elaboracion</v>
          </cell>
        </row>
        <row r="5">
          <cell r="E5" t="str">
            <v>Vigencia del:</v>
          </cell>
          <cell r="F5" t="str">
            <v>primer cuatrimestre 2026</v>
          </cell>
          <cell r="H5">
            <v>46029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Moderado</v>
          </cell>
          <cell r="L9" t="str">
            <v>Moderado</v>
          </cell>
        </row>
        <row r="10">
          <cell r="G10" t="str">
            <v>Moderado</v>
          </cell>
          <cell r="L10" t="str">
            <v>Moderado</v>
          </cell>
        </row>
        <row r="11">
          <cell r="G11" t="str">
            <v>Moderado</v>
          </cell>
          <cell r="L11" t="str">
            <v>Moderado</v>
          </cell>
        </row>
        <row r="12">
          <cell r="G12" t="str">
            <v>Moderado</v>
          </cell>
          <cell r="L12" t="str">
            <v>Moderado</v>
          </cell>
        </row>
        <row r="13">
          <cell r="G13" t="str">
            <v>Alto</v>
          </cell>
          <cell r="L13" t="str">
            <v>Alto</v>
          </cell>
        </row>
        <row r="14">
          <cell r="G14" t="str">
            <v>Alto</v>
          </cell>
          <cell r="L14" t="str">
            <v>Alto</v>
          </cell>
        </row>
        <row r="15">
          <cell r="G15" t="str">
            <v/>
          </cell>
          <cell r="L15" t="str">
            <v/>
          </cell>
        </row>
        <row r="16">
          <cell r="G16" t="str">
            <v/>
          </cell>
          <cell r="L16" t="str">
            <v/>
          </cell>
        </row>
        <row r="17">
          <cell r="G17" t="str">
            <v/>
          </cell>
          <cell r="L17" t="str">
            <v/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G4" t="str">
            <v>Elaboración o Actualización:</v>
          </cell>
        </row>
        <row r="5">
          <cell r="E5" t="str">
            <v>Vigencia del: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Extremo</v>
          </cell>
          <cell r="L9" t="str">
            <v>Extremo</v>
          </cell>
        </row>
        <row r="10">
          <cell r="G10" t="str">
            <v>Extremo</v>
          </cell>
          <cell r="L10" t="str">
            <v>Extremo</v>
          </cell>
        </row>
        <row r="11">
          <cell r="G11" t="str">
            <v>Extremo</v>
          </cell>
          <cell r="L11" t="str">
            <v>Extremo</v>
          </cell>
        </row>
        <row r="12">
          <cell r="G12" t="str">
            <v/>
          </cell>
          <cell r="L12" t="str">
            <v/>
          </cell>
        </row>
        <row r="13">
          <cell r="G13" t="str">
            <v/>
          </cell>
          <cell r="L13" t="str">
            <v/>
          </cell>
        </row>
        <row r="14">
          <cell r="G14" t="str">
            <v/>
          </cell>
          <cell r="L14" t="str">
            <v/>
          </cell>
        </row>
        <row r="15">
          <cell r="G15" t="str">
            <v/>
          </cell>
          <cell r="L15" t="str">
            <v/>
          </cell>
        </row>
        <row r="16">
          <cell r="G16" t="str">
            <v/>
          </cell>
          <cell r="L16" t="str">
            <v/>
          </cell>
        </row>
        <row r="17">
          <cell r="G17" t="str">
            <v/>
          </cell>
          <cell r="L17" t="str">
            <v/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9 RIESGO DEL PROCESO"/>
      <sheetName val="10 CONTROL DE CAMBIOS"/>
      <sheetName val="11 FORMULA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G4" t="str">
            <v>Elaboración o Actualización:</v>
          </cell>
        </row>
        <row r="5">
          <cell r="E5" t="str">
            <v>Vigencia del: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Alto</v>
          </cell>
          <cell r="L9" t="str">
            <v>Alto</v>
          </cell>
        </row>
        <row r="10">
          <cell r="G10" t="str">
            <v>Moderado</v>
          </cell>
          <cell r="L10" t="str">
            <v>Moderado</v>
          </cell>
        </row>
        <row r="11">
          <cell r="G11" t="str">
            <v/>
          </cell>
          <cell r="L11" t="str">
            <v/>
          </cell>
        </row>
        <row r="12">
          <cell r="G12" t="str">
            <v/>
          </cell>
          <cell r="L12" t="str">
            <v/>
          </cell>
        </row>
        <row r="13">
          <cell r="G13" t="str">
            <v/>
          </cell>
          <cell r="L13" t="str">
            <v/>
          </cell>
        </row>
        <row r="14">
          <cell r="G14" t="str">
            <v/>
          </cell>
          <cell r="L14" t="str">
            <v/>
          </cell>
        </row>
        <row r="15">
          <cell r="G15" t="str">
            <v/>
          </cell>
          <cell r="L15" t="str">
            <v/>
          </cell>
        </row>
        <row r="16">
          <cell r="G16" t="str">
            <v/>
          </cell>
          <cell r="L16" t="str">
            <v/>
          </cell>
        </row>
        <row r="17">
          <cell r="G17" t="str">
            <v/>
          </cell>
          <cell r="L17" t="str">
            <v/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8 MAPA RIESGOS"/>
      <sheetName val="Hoja1"/>
      <sheetName val="Hoja2"/>
      <sheetName val="Hoja3"/>
      <sheetName val="7 MAPA CALOR INHEREN Y RESIDUAL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C4" t="str">
            <v>GOBERNACION DE BOLIVAR</v>
          </cell>
          <cell r="E4" t="str">
            <v>SECRETARIA D EMINAS Y ENERGIAS</v>
          </cell>
          <cell r="G4" t="str">
            <v>Elaboración o Actualización:</v>
          </cell>
          <cell r="H4">
            <v>45902</v>
          </cell>
        </row>
        <row r="5">
          <cell r="E5" t="str">
            <v>Vigencia del:</v>
          </cell>
          <cell r="F5">
            <v>45778</v>
          </cell>
          <cell r="H5">
            <v>45900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>
        <row r="9">
          <cell r="G9" t="str">
            <v>Moderado</v>
          </cell>
          <cell r="L9" t="str">
            <v>Moderado</v>
          </cell>
        </row>
        <row r="10">
          <cell r="G10" t="str">
            <v>Moderado</v>
          </cell>
          <cell r="L10" t="str">
            <v>Moderado</v>
          </cell>
        </row>
        <row r="11">
          <cell r="G11" t="str">
            <v>Moderado</v>
          </cell>
          <cell r="L11" t="str">
            <v>Moderado</v>
          </cell>
        </row>
        <row r="12">
          <cell r="G12" t="str">
            <v>Moderado</v>
          </cell>
          <cell r="L12" t="str">
            <v>Moderado</v>
          </cell>
        </row>
        <row r="13">
          <cell r="G13" t="str">
            <v>Alto</v>
          </cell>
          <cell r="L13" t="str">
            <v>Moderado</v>
          </cell>
        </row>
        <row r="14">
          <cell r="G14" t="str">
            <v>Moderado</v>
          </cell>
          <cell r="L14" t="str">
            <v>Moderado</v>
          </cell>
        </row>
        <row r="15">
          <cell r="G15" t="str">
            <v>Alto</v>
          </cell>
          <cell r="L15" t="str">
            <v>Alto</v>
          </cell>
        </row>
        <row r="16">
          <cell r="G16" t="str">
            <v>Alto</v>
          </cell>
          <cell r="L16" t="str">
            <v>Alto</v>
          </cell>
        </row>
        <row r="17">
          <cell r="G17" t="str">
            <v>Alto</v>
          </cell>
          <cell r="L17" t="str">
            <v>Alto</v>
          </cell>
        </row>
        <row r="18">
          <cell r="G18" t="str">
            <v>Extremo</v>
          </cell>
          <cell r="L18" t="str">
            <v>Extremo</v>
          </cell>
        </row>
        <row r="19">
          <cell r="G19" t="str">
            <v>Moderado</v>
          </cell>
          <cell r="L19" t="str">
            <v>Moderado</v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E4" t="str">
            <v>SECRETARIA JURIDICA</v>
          </cell>
          <cell r="G4" t="str">
            <v>Elaboración o Actualización:</v>
          </cell>
        </row>
        <row r="5">
          <cell r="E5" t="str">
            <v>Vigencia del:</v>
          </cell>
          <cell r="F5">
            <v>2025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Alto</v>
          </cell>
          <cell r="L9" t="str">
            <v>Alto</v>
          </cell>
        </row>
        <row r="10">
          <cell r="G10" t="str">
            <v>Alto</v>
          </cell>
          <cell r="L10" t="str">
            <v>Alto</v>
          </cell>
        </row>
        <row r="11">
          <cell r="G11" t="str">
            <v/>
          </cell>
          <cell r="L11" t="str">
            <v/>
          </cell>
        </row>
        <row r="12">
          <cell r="G12" t="str">
            <v/>
          </cell>
          <cell r="L12" t="str">
            <v/>
          </cell>
        </row>
        <row r="13">
          <cell r="G13" t="str">
            <v/>
          </cell>
          <cell r="L13" t="str">
            <v/>
          </cell>
        </row>
        <row r="14">
          <cell r="G14" t="str">
            <v>Moderado</v>
          </cell>
          <cell r="L14" t="str">
            <v>Bajo</v>
          </cell>
        </row>
        <row r="15">
          <cell r="G15" t="str">
            <v>Moderado</v>
          </cell>
          <cell r="L15" t="str">
            <v>Moderado</v>
          </cell>
        </row>
        <row r="16">
          <cell r="G16" t="str">
            <v>Moderado</v>
          </cell>
          <cell r="L16" t="str">
            <v>Bajo</v>
          </cell>
        </row>
        <row r="17">
          <cell r="G17" t="str">
            <v>Bajo</v>
          </cell>
          <cell r="L17" t="str">
            <v>Bajo</v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 ANTICORRUPCION                                                                                     SECRETARIA GENERAL</v>
          </cell>
          <cell r="G1" t="str">
            <v>CÓDIGO:</v>
          </cell>
        </row>
        <row r="2">
          <cell r="G2" t="str">
            <v>VERSIÓN:</v>
          </cell>
          <cell r="H2" t="str">
            <v>2</v>
          </cell>
        </row>
        <row r="4">
          <cell r="E4" t="str">
            <v>ATENCION AL CIUDADANO Y GESTION DOCUMENTAL, FUNCION PUBLICA Y LOGISTICA</v>
          </cell>
          <cell r="G4" t="str">
            <v>Elaboración o Actualización:</v>
          </cell>
          <cell r="H4" t="str">
            <v>ACTUALIZACION</v>
          </cell>
        </row>
        <row r="5">
          <cell r="E5" t="str">
            <v>Vigencia del:</v>
          </cell>
          <cell r="F5" t="str">
            <v>011/01/2026</v>
          </cell>
          <cell r="H5">
            <v>46142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Alto</v>
          </cell>
          <cell r="L9" t="str">
            <v>Alto</v>
          </cell>
        </row>
        <row r="10">
          <cell r="G10" t="str">
            <v>Alto</v>
          </cell>
          <cell r="L10" t="str">
            <v>Alto</v>
          </cell>
        </row>
        <row r="11">
          <cell r="G11" t="str">
            <v>Extremo</v>
          </cell>
          <cell r="L11" t="str">
            <v>Extremo</v>
          </cell>
        </row>
        <row r="12">
          <cell r="G12" t="str">
            <v>Extremo</v>
          </cell>
          <cell r="L12" t="str">
            <v>Extremo</v>
          </cell>
        </row>
        <row r="13">
          <cell r="G13" t="str">
            <v>Alto</v>
          </cell>
          <cell r="L13" t="str">
            <v>Alto</v>
          </cell>
        </row>
        <row r="14">
          <cell r="G14" t="str">
            <v>Alto</v>
          </cell>
          <cell r="L14" t="str">
            <v>Alto</v>
          </cell>
        </row>
        <row r="15">
          <cell r="G15" t="str">
            <v>Alto</v>
          </cell>
          <cell r="L15" t="str">
            <v>Alto</v>
          </cell>
        </row>
        <row r="16">
          <cell r="G16" t="str">
            <v>Alto</v>
          </cell>
          <cell r="L16" t="str">
            <v>Alto</v>
          </cell>
        </row>
        <row r="17">
          <cell r="G17" t="str">
            <v>Bajo</v>
          </cell>
          <cell r="L17" t="str">
            <v>Bajo</v>
          </cell>
        </row>
        <row r="18">
          <cell r="G18" t="str">
            <v>Bajo</v>
          </cell>
          <cell r="L18" t="str">
            <v>Bajo</v>
          </cell>
        </row>
        <row r="19">
          <cell r="G19" t="str">
            <v>Bajo</v>
          </cell>
          <cell r="L19" t="str">
            <v>Bajo</v>
          </cell>
        </row>
        <row r="20">
          <cell r="G20" t="str">
            <v>Bajo</v>
          </cell>
          <cell r="L20" t="str">
            <v>Bajo</v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Hoja1"/>
      <sheetName val="Hoja2"/>
      <sheetName val="Hoja3"/>
      <sheetName val="11 FORMULAS"/>
      <sheetName val="9 RIESGO DEL PROCESO"/>
      <sheetName val="10 CONTROL DE CAMBIO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C4" t="str">
            <v>GOBERNACION DE BOLIVAR</v>
          </cell>
          <cell r="E4" t="str">
            <v>GESTION DE EDUCACION</v>
          </cell>
          <cell r="G4" t="str">
            <v>Elaboración o Actualización:</v>
          </cell>
          <cell r="H4">
            <v>46017</v>
          </cell>
        </row>
        <row r="5">
          <cell r="E5" t="str">
            <v>Vigencia del:</v>
          </cell>
          <cell r="F5">
            <v>45658</v>
          </cell>
          <cell r="H5">
            <v>46022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Moderado</v>
          </cell>
          <cell r="L9" t="str">
            <v>Bajo</v>
          </cell>
        </row>
        <row r="10">
          <cell r="G10" t="str">
            <v>Alto</v>
          </cell>
          <cell r="L10" t="str">
            <v>Moderado</v>
          </cell>
        </row>
        <row r="11">
          <cell r="G11" t="str">
            <v>Moderado</v>
          </cell>
          <cell r="L11" t="str">
            <v>Moderado</v>
          </cell>
        </row>
        <row r="12">
          <cell r="G12" t="str">
            <v>Alto</v>
          </cell>
          <cell r="L12" t="str">
            <v>Moderado</v>
          </cell>
        </row>
        <row r="13">
          <cell r="G13" t="str">
            <v>Moderado</v>
          </cell>
          <cell r="L13" t="str">
            <v>Moderado</v>
          </cell>
        </row>
        <row r="14">
          <cell r="G14" t="str">
            <v>Moderado</v>
          </cell>
          <cell r="L14" t="str">
            <v>Moderado</v>
          </cell>
        </row>
        <row r="15">
          <cell r="G15" t="str">
            <v>Bajo</v>
          </cell>
          <cell r="L15" t="str">
            <v>Bajo</v>
          </cell>
        </row>
        <row r="16">
          <cell r="G16" t="str">
            <v>Extremo</v>
          </cell>
          <cell r="L16" t="str">
            <v>Extremo</v>
          </cell>
        </row>
        <row r="17">
          <cell r="G17" t="str">
            <v>Extremo</v>
          </cell>
          <cell r="L17" t="str">
            <v>Extremo</v>
          </cell>
        </row>
        <row r="18">
          <cell r="G18" t="str">
            <v>Moderado</v>
          </cell>
          <cell r="L18" t="str">
            <v>Moderado</v>
          </cell>
        </row>
        <row r="19">
          <cell r="G19" t="str">
            <v>Extremo</v>
          </cell>
          <cell r="L19" t="str">
            <v>Extremo</v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 RIESGO DEL PROCESO (2)"/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11 FORMULAS"/>
      <sheetName val="9 RIESGO DEL PROCESO"/>
      <sheetName val="10 CONTROL DE CAMBIOS"/>
    </sheetNames>
    <sheetDataSet>
      <sheetData sheetId="0" refreshError="1"/>
      <sheetData sheetId="1" refreshError="1"/>
      <sheetData sheetId="2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E4" t="str">
            <v>SECRETARIA DE HACIENDA</v>
          </cell>
          <cell r="G4" t="str">
            <v>Elaboración o Actualización:</v>
          </cell>
          <cell r="H4" t="str">
            <v>ELABORACIÓN</v>
          </cell>
        </row>
        <row r="6">
          <cell r="E6" t="str">
            <v>Vigencia del:</v>
          </cell>
          <cell r="F6">
            <v>46023</v>
          </cell>
          <cell r="H6">
            <v>46387</v>
          </cell>
        </row>
      </sheetData>
      <sheetData sheetId="3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4" refreshError="1"/>
      <sheetData sheetId="5" refreshError="1"/>
      <sheetData sheetId="6" refreshError="1"/>
      <sheetData sheetId="7" refreshError="1"/>
      <sheetData sheetId="8">
        <row r="9">
          <cell r="G9" t="str">
            <v>Alto</v>
          </cell>
          <cell r="L9" t="str">
            <v>Alto</v>
          </cell>
        </row>
        <row r="10">
          <cell r="G10" t="str">
            <v>Extremo</v>
          </cell>
          <cell r="L10" t="str">
            <v>Extremo</v>
          </cell>
        </row>
        <row r="11">
          <cell r="G11" t="str">
            <v>Extremo</v>
          </cell>
          <cell r="L11" t="str">
            <v>Extremo</v>
          </cell>
        </row>
        <row r="12">
          <cell r="G12" t="str">
            <v>Moderado</v>
          </cell>
          <cell r="L12" t="str">
            <v>Moderado</v>
          </cell>
        </row>
        <row r="13">
          <cell r="G13" t="str">
            <v>Moderado</v>
          </cell>
          <cell r="L13" t="str">
            <v>Moderado</v>
          </cell>
        </row>
        <row r="14">
          <cell r="G14" t="str">
            <v>Extremo</v>
          </cell>
          <cell r="L14" t="str">
            <v>Extremo</v>
          </cell>
        </row>
        <row r="15">
          <cell r="G15" t="str">
            <v/>
          </cell>
          <cell r="L15" t="str">
            <v/>
          </cell>
        </row>
        <row r="16">
          <cell r="G16" t="str">
            <v/>
          </cell>
          <cell r="L16" t="str">
            <v/>
          </cell>
        </row>
        <row r="17">
          <cell r="G17" t="str">
            <v/>
          </cell>
          <cell r="L17" t="str">
            <v/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9">
        <row r="4">
          <cell r="A4" t="str">
            <v>A_Ejecución_y_Administración_de_procesos</v>
          </cell>
        </row>
        <row r="5">
          <cell r="A5" t="str">
            <v>B_Fraude_Externo</v>
          </cell>
        </row>
        <row r="6">
          <cell r="A6" t="str">
            <v>C_Fraude_Interno</v>
          </cell>
        </row>
        <row r="7">
          <cell r="A7" t="str">
            <v>D_Fallas_Tecnológicas</v>
          </cell>
        </row>
        <row r="8">
          <cell r="A8" t="str">
            <v>E_Relaciones_Laborales</v>
          </cell>
        </row>
        <row r="9">
          <cell r="A9" t="str">
            <v>F_Usuarios_Productos_y_Prácticas_Organizacionales</v>
          </cell>
        </row>
        <row r="10">
          <cell r="A10" t="str">
            <v>G_Daños_Activos_Físicos</v>
          </cell>
        </row>
      </sheetData>
      <sheetData sheetId="10" refreshError="1"/>
      <sheetData sheetId="1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CONTROL DE CAMBIOS"/>
      <sheetName val="GLOSARIO DAFP RIESGOS"/>
      <sheetName val="FACTORES CRITICOS DEL RIESGO"/>
      <sheetName val="CONTEXTO E IDENTIFICACIÓN"/>
      <sheetName val="PROBABILIDAD"/>
      <sheetName val="IMPACTO RIESGOS CORRUPCION"/>
      <sheetName val="IMPACTO"/>
      <sheetName val="ANALISIS R. INHERENTE"/>
      <sheetName val="VALORACIÓN DEL CONTROL"/>
      <sheetName val="MAPA DE RIESGOS"/>
      <sheetName val="ANALISIS R. RESIDUAL"/>
      <sheetName val="RIESGO DEL PROCESO"/>
      <sheetName val="LISTAS FORMULAS"/>
    </sheetNames>
    <sheetDataSet>
      <sheetData sheetId="0" refreshError="1"/>
      <sheetData sheetId="1" refreshError="1"/>
      <sheetData sheetId="2" refreshError="1"/>
      <sheetData sheetId="3" refreshError="1"/>
      <sheetData sheetId="4">
        <row r="29">
          <cell r="E29" t="str">
            <v>Externo</v>
          </cell>
        </row>
        <row r="30">
          <cell r="E30" t="str">
            <v>Interno</v>
          </cell>
        </row>
        <row r="31">
          <cell r="E31" t="str">
            <v>Proceso</v>
          </cell>
        </row>
        <row r="32">
          <cell r="E32" t="str">
            <v>Corrupción</v>
          </cell>
        </row>
      </sheetData>
      <sheetData sheetId="5"/>
      <sheetData sheetId="6" refreshError="1"/>
      <sheetData sheetId="7"/>
      <sheetData sheetId="8" refreshError="1"/>
      <sheetData sheetId="9" refreshError="1"/>
      <sheetData sheetId="10"/>
      <sheetData sheetId="11" refreshError="1"/>
      <sheetData sheetId="12" refreshError="1"/>
      <sheetData sheetId="13">
        <row r="3">
          <cell r="C3" t="str">
            <v>Insignificante</v>
          </cell>
          <cell r="F3" t="str">
            <v>Directamente</v>
          </cell>
          <cell r="G3" t="str">
            <v>Directamente</v>
          </cell>
          <cell r="H3" t="str">
            <v>Débil</v>
          </cell>
        </row>
        <row r="4">
          <cell r="C4" t="str">
            <v>Menor</v>
          </cell>
          <cell r="F4" t="str">
            <v>No Disminuye</v>
          </cell>
          <cell r="G4" t="str">
            <v>Indirectamente</v>
          </cell>
          <cell r="H4" t="str">
            <v>Moderado</v>
          </cell>
        </row>
        <row r="5">
          <cell r="C5" t="str">
            <v>Moderado</v>
          </cell>
          <cell r="G5" t="str">
            <v>No Disminuye</v>
          </cell>
          <cell r="H5" t="str">
            <v>Fuerte</v>
          </cell>
        </row>
        <row r="6">
          <cell r="C6" t="str">
            <v>Mayor</v>
          </cell>
        </row>
        <row r="7">
          <cell r="C7" t="str">
            <v>Catastrofico</v>
          </cell>
        </row>
        <row r="14">
          <cell r="F14">
            <v>15</v>
          </cell>
        </row>
        <row r="15">
          <cell r="F15">
            <v>0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9 RIESGO DEL PROCESO"/>
      <sheetName val="10 CONTROL DE CAMBIOS"/>
      <sheetName val="11 FORMULA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C4" t="str">
            <v>GOBERNACION DE BOLIVAR</v>
          </cell>
          <cell r="E4" t="str">
            <v>SECRETARÍA DE SERVICIOS PÚBLICOS</v>
          </cell>
          <cell r="G4" t="str">
            <v>Elaboración o Actualización:</v>
          </cell>
          <cell r="H4">
            <v>46017</v>
          </cell>
        </row>
        <row r="5">
          <cell r="E5" t="str">
            <v>Vigencia del:</v>
          </cell>
          <cell r="F5">
            <v>45901</v>
          </cell>
          <cell r="H5">
            <v>46022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Moderado</v>
          </cell>
          <cell r="L9" t="str">
            <v>Moderado</v>
          </cell>
        </row>
        <row r="10">
          <cell r="G10" t="str">
            <v>Moderado</v>
          </cell>
          <cell r="L10" t="str">
            <v>Bajo</v>
          </cell>
        </row>
        <row r="12">
          <cell r="G12" t="str">
            <v/>
          </cell>
          <cell r="L12" t="str">
            <v/>
          </cell>
        </row>
        <row r="13">
          <cell r="G13" t="str">
            <v/>
          </cell>
          <cell r="L13" t="str">
            <v/>
          </cell>
        </row>
        <row r="14">
          <cell r="G14" t="str">
            <v/>
          </cell>
          <cell r="L14" t="str">
            <v/>
          </cell>
        </row>
        <row r="15">
          <cell r="G15" t="str">
            <v/>
          </cell>
          <cell r="L15" t="str">
            <v/>
          </cell>
        </row>
        <row r="16">
          <cell r="G16" t="str">
            <v/>
          </cell>
          <cell r="L16" t="str">
            <v/>
          </cell>
        </row>
        <row r="17">
          <cell r="G17" t="str">
            <v/>
          </cell>
          <cell r="L17" t="str">
            <v/>
          </cell>
        </row>
        <row r="18">
          <cell r="G18" t="str">
            <v/>
          </cell>
          <cell r="L18" t="str">
            <v/>
          </cell>
        </row>
        <row r="19">
          <cell r="G19" t="str">
            <v/>
          </cell>
          <cell r="L19" t="str">
            <v/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 refreshError="1"/>
      <sheetData sheetId="9" refreshError="1"/>
      <sheetData sheetId="1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INSTRUCTIVO"/>
      <sheetName val="2 CONTEXTO E IDENTIFICACIÓN"/>
      <sheetName val="3 PROBABIL E IMPACTO INHERENTE"/>
      <sheetName val="4 MAPA CALOR INHERENTE"/>
      <sheetName val="5 VALORACIÓN DEL CONTROL"/>
      <sheetName val="6 MAPA CALOR RESIDUAL"/>
      <sheetName val="7 MAPA CALOR INHEREN Y RESIDUAL"/>
      <sheetName val="8 MAPA RIESGOS"/>
      <sheetName val="9 RIESGO DEL PROCESO"/>
      <sheetName val="10 CONTROL DE CAMBIOS"/>
      <sheetName val="11 FORMULAS"/>
    </sheetNames>
    <sheetDataSet>
      <sheetData sheetId="0" refreshError="1"/>
      <sheetData sheetId="1">
        <row r="1">
          <cell r="C1" t="str">
            <v>MAPA DE RIESGOS</v>
          </cell>
          <cell r="D1" t="str">
            <v>CÓDIGO:</v>
          </cell>
        </row>
        <row r="2">
          <cell r="D2" t="str">
            <v>VERSIÓN:</v>
          </cell>
        </row>
        <row r="4">
          <cell r="G4" t="str">
            <v>Elaboración o Actualización:</v>
          </cell>
        </row>
        <row r="5">
          <cell r="E5" t="str">
            <v>Vigencia del:</v>
          </cell>
        </row>
      </sheetData>
      <sheetData sheetId="2">
        <row r="9">
          <cell r="X9" t="str">
            <v>Menor a 10 SMLMV</v>
          </cell>
          <cell r="Y9" t="str">
            <v>El riesgo afecta la imagen de algún área de la organización.</v>
          </cell>
        </row>
        <row r="10">
          <cell r="X10" t="str">
            <v>Entre 10 y 50 SMLMV</v>
          </cell>
          <cell r="Y10" t="str">
            <v>El riesgo afecta la imagen de la entidad internamente, de conocimiento general nivel interno, de junta directiva y accionistas y/o de proveedores.</v>
          </cell>
        </row>
        <row r="11">
          <cell r="X11" t="str">
            <v>Entre 50 y 100 SMLMV</v>
          </cell>
          <cell r="Y11" t="str">
            <v>El riesgo afecta la imagen de la entidad con algunos usuarios de relevancia frente al logro de los objetivos.</v>
          </cell>
        </row>
        <row r="12">
          <cell r="X12" t="str">
            <v>Entre 100 y 500 SMLMV</v>
          </cell>
          <cell r="Y12" t="str">
            <v>El riesgo afecta la imagen de la entidad con efecto publicitario sostenido a nivel de sector administrativo, nivel departamental o municipal.</v>
          </cell>
        </row>
        <row r="13">
          <cell r="X13" t="str">
            <v>Mayor a 500 SMLMV</v>
          </cell>
          <cell r="Y13" t="str">
            <v>El riesgo afecta la imagen de la entidad a nivel nacional, con efecto publicitario sostenido a nivel país</v>
          </cell>
        </row>
        <row r="14">
          <cell r="X14" t="str">
            <v>N/A</v>
          </cell>
          <cell r="Y14" t="str">
            <v>N/A</v>
          </cell>
        </row>
      </sheetData>
      <sheetData sheetId="3" refreshError="1"/>
      <sheetData sheetId="4" refreshError="1"/>
      <sheetData sheetId="5" refreshError="1"/>
      <sheetData sheetId="6" refreshError="1"/>
      <sheetData sheetId="7">
        <row r="9">
          <cell r="G9" t="str">
            <v>Bajo</v>
          </cell>
          <cell r="L9" t="str">
            <v>Bajo</v>
          </cell>
        </row>
        <row r="10">
          <cell r="G10" t="str">
            <v>Alto</v>
          </cell>
          <cell r="L10" t="str">
            <v>Alto</v>
          </cell>
        </row>
        <row r="11">
          <cell r="G11" t="str">
            <v>Alto</v>
          </cell>
          <cell r="L11" t="str">
            <v>Alto</v>
          </cell>
        </row>
        <row r="12">
          <cell r="G12" t="str">
            <v>Bajo</v>
          </cell>
          <cell r="L12" t="str">
            <v>Bajo</v>
          </cell>
        </row>
        <row r="13">
          <cell r="G13" t="str">
            <v>Bajo</v>
          </cell>
          <cell r="L13" t="str">
            <v>Bajo</v>
          </cell>
        </row>
        <row r="14">
          <cell r="G14" t="str">
            <v>Bajo</v>
          </cell>
          <cell r="L14" t="str">
            <v>Bajo</v>
          </cell>
        </row>
        <row r="15">
          <cell r="G15" t="str">
            <v>Bajo</v>
          </cell>
          <cell r="L15" t="str">
            <v>Bajo</v>
          </cell>
        </row>
        <row r="16">
          <cell r="G16" t="str">
            <v>Bajo</v>
          </cell>
          <cell r="L16" t="str">
            <v>Bajo</v>
          </cell>
        </row>
        <row r="17">
          <cell r="G17" t="str">
            <v>Bajo</v>
          </cell>
          <cell r="L17" t="str">
            <v>Bajo</v>
          </cell>
        </row>
        <row r="18">
          <cell r="G18" t="str">
            <v>Extremo</v>
          </cell>
          <cell r="L18" t="str">
            <v>Moderado</v>
          </cell>
        </row>
        <row r="19">
          <cell r="G19" t="str">
            <v>Alto</v>
          </cell>
          <cell r="L19" t="str">
            <v>Moderado</v>
          </cell>
        </row>
        <row r="20">
          <cell r="G20" t="str">
            <v/>
          </cell>
          <cell r="L20" t="str">
            <v/>
          </cell>
        </row>
        <row r="21">
          <cell r="G21" t="str">
            <v/>
          </cell>
          <cell r="L21" t="str">
            <v/>
          </cell>
        </row>
        <row r="22">
          <cell r="G22" t="str">
            <v/>
          </cell>
          <cell r="L22" t="str">
            <v/>
          </cell>
        </row>
        <row r="23">
          <cell r="G23" t="str">
            <v/>
          </cell>
          <cell r="L23" t="str">
            <v/>
          </cell>
        </row>
        <row r="24">
          <cell r="G24" t="str">
            <v/>
          </cell>
          <cell r="L24" t="str">
            <v/>
          </cell>
        </row>
        <row r="25">
          <cell r="G25" t="str">
            <v/>
          </cell>
          <cell r="L25" t="str">
            <v/>
          </cell>
        </row>
        <row r="26">
          <cell r="G26" t="str">
            <v/>
          </cell>
          <cell r="L26" t="str">
            <v/>
          </cell>
        </row>
        <row r="27">
          <cell r="G27" t="str">
            <v/>
          </cell>
          <cell r="L27" t="str">
            <v/>
          </cell>
        </row>
        <row r="28">
          <cell r="G28" t="str">
            <v/>
          </cell>
          <cell r="L28" t="str">
            <v/>
          </cell>
        </row>
      </sheetData>
      <sheetData sheetId="8" refreshError="1"/>
      <sheetData sheetId="9" refreshError="1"/>
      <sheetData sheetId="10">
        <row r="4">
          <cell r="A4" t="str">
            <v>A_Ejecución_y_Administración_de_procesos</v>
          </cell>
        </row>
        <row r="5">
          <cell r="A5" t="str">
            <v>B_Fraude_Externo</v>
          </cell>
        </row>
        <row r="6">
          <cell r="A6" t="str">
            <v>C_Fraude_Interno</v>
          </cell>
        </row>
        <row r="7">
          <cell r="A7" t="str">
            <v>D_Fallas_Tecnológicas</v>
          </cell>
        </row>
        <row r="8">
          <cell r="A8" t="str">
            <v>E_Relaciones_Laborales</v>
          </cell>
        </row>
        <row r="9">
          <cell r="A9" t="str">
            <v>F_Usuarios_Productos_y_Prácticas_Organizacionales</v>
          </cell>
        </row>
        <row r="10">
          <cell r="A10" t="str">
            <v>G_Daños_Activos_Físicos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0426AE-53C7-41ED-AB74-37F98B33841B}">
  <dimension ref="A1:K21"/>
  <sheetViews>
    <sheetView showGridLines="0" zoomScale="85" zoomScaleNormal="85" workbookViewId="0">
      <selection sqref="A1:L1048576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+'[1]2 CONTEXTO E IDENTIFICACIÓN'!C1</f>
        <v>MAPA DE RIESGOS</v>
      </c>
      <c r="C1" s="1" t="str">
        <f>+'[1]2 CONTEXTO E IDENTIFICACIÓN'!D1</f>
        <v>CÓDIGO:</v>
      </c>
      <c r="D1" s="1">
        <f>+'[1]2 CONTEXTO E IDENTIFICACIÓN'!E1</f>
        <v>1</v>
      </c>
      <c r="F1" s="3" t="str">
        <f>+'[1]2 CONTEXTO E IDENTIFICACIÓN'!$G$4</f>
        <v>Elaboración o Actualización:</v>
      </c>
      <c r="G1" s="4" t="str">
        <f>+IF('[1]2 CONTEXTO E IDENTIFICACIÓN'!$H$4="","",'[1]2 CONTEXTO E IDENTIFICACIÓN'!$H$4)</f>
        <v xml:space="preserve">Actualizacion </v>
      </c>
      <c r="H1" s="5"/>
      <c r="I1" s="5"/>
    </row>
    <row r="2" spans="1:11" s="2" customFormat="1" ht="37.5" customHeight="1" x14ac:dyDescent="0.2">
      <c r="A2" s="55"/>
      <c r="B2" s="40"/>
      <c r="C2" s="1" t="str">
        <f>+'[1]2 CONTEXTO E IDENTIFICACIÓN'!D2</f>
        <v>VERSIÓN:</v>
      </c>
      <c r="D2" s="1" t="str">
        <f>+'[1]2 CONTEXTO E IDENTIFICACIÓN'!E2</f>
        <v>01</v>
      </c>
      <c r="F2" s="6" t="str">
        <f>+'[1]2 CONTEXTO E IDENTIFICACIÓN'!$E$5</f>
        <v>Vigencia del:</v>
      </c>
      <c r="G2" s="7" t="str">
        <f>+IF('[1]2 CONTEXTO E IDENTIFICACIÓN'!$F$5="","",'[1]2 CONTEXTO E IDENTIFICACIÓN'!$F$5)</f>
        <v>Segundo cuatrimestre 2026</v>
      </c>
      <c r="H2" s="8" t="s">
        <v>0</v>
      </c>
      <c r="I2" s="9" t="str">
        <f>+IF('[1]2 CONTEXTO E IDENTIFICACIÓN'!$H$5="","",'[1]2 CONTEXTO E IDENTIFICACIÓN'!$H$5)</f>
        <v/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+IF('[1]2 CONTEXTO E IDENTIFICACIÓN'!$C$4="","",'[1]2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+IF('[1]2 CONTEXTO E IDENTIFICACIÓN'!$E$4="","",'[1]2 CONTEXTO E IDENTIFICACIÓN'!$E$4)</f>
        <v>GESTION SALUD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+COUNTIF('[1]8 MAPA RIESGOS'!$G$9:$G$28,G14)</f>
        <v>0</v>
      </c>
      <c r="C14" s="23">
        <f>+B14/$B$18</f>
        <v>0</v>
      </c>
      <c r="D14" s="22">
        <f>+COUNTIF('[1]8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+COUNTIF('[1]8 MAPA RIESGOS'!$G$9:$G$28,G15)</f>
        <v>8</v>
      </c>
      <c r="C15" s="23">
        <f t="shared" ref="C15:C18" si="0">+B15/$B$18</f>
        <v>0.66666666666666663</v>
      </c>
      <c r="D15" s="22">
        <f>+COUNTIF('[1]8 MAPA RIESGOS'!$L$9:$L$28,G15)</f>
        <v>8</v>
      </c>
      <c r="E15" s="23">
        <f t="shared" ref="E15:E18" si="1">+D15/$D$18</f>
        <v>0.66666666666666663</v>
      </c>
      <c r="G15" s="25" t="s">
        <v>14</v>
      </c>
    </row>
    <row r="16" spans="1:11" x14ac:dyDescent="0.25">
      <c r="A16" s="21" t="s">
        <v>15</v>
      </c>
      <c r="B16" s="22">
        <f>+COUNTIF('[1]8 MAPA RIESGOS'!$G$9:$G$28,G16)</f>
        <v>4</v>
      </c>
      <c r="C16" s="23">
        <f t="shared" si="0"/>
        <v>0.33333333333333331</v>
      </c>
      <c r="D16" s="22">
        <f>+COUNTIF('[1]8 MAPA RIESGOS'!$L$9:$L$28,G16)</f>
        <v>4</v>
      </c>
      <c r="E16" s="23">
        <f t="shared" si="1"/>
        <v>0.33333333333333331</v>
      </c>
      <c r="G16" s="26" t="s">
        <v>16</v>
      </c>
    </row>
    <row r="17" spans="1:7" x14ac:dyDescent="0.25">
      <c r="A17" s="21" t="s">
        <v>17</v>
      </c>
      <c r="B17" s="22">
        <f>+COUNTIF('[1]8 MAPA RIESGOS'!$G$9:$G$28,G17)</f>
        <v>0</v>
      </c>
      <c r="C17" s="23">
        <f t="shared" si="0"/>
        <v>0</v>
      </c>
      <c r="D17" s="22">
        <f>+COUNTIF('[1]8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12</v>
      </c>
      <c r="C18" s="23">
        <f t="shared" si="0"/>
        <v>1</v>
      </c>
      <c r="D18" s="22">
        <f>+SUM(D14:D17)</f>
        <v>12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43" priority="1" operator="containsText" text="Bajo">
      <formula>NOT(ISERROR(SEARCH("Bajo",B21)))</formula>
    </cfRule>
    <cfRule type="containsText" dxfId="42" priority="2" operator="containsText" text="Moderado">
      <formula>NOT(ISERROR(SEARCH("Moderado",B21)))</formula>
    </cfRule>
    <cfRule type="containsText" dxfId="41" priority="3" operator="containsText" text="Alto">
      <formula>NOT(ISERROR(SEARCH("Alto",B21)))</formula>
    </cfRule>
    <cfRule type="containsText" dxfId="40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84C2A-9214-4E8D-A9B0-17922FBE6D26}">
  <dimension ref="A1:K21"/>
  <sheetViews>
    <sheetView showGridLines="0" topLeftCell="A11" zoomScale="85" zoomScaleNormal="85" workbookViewId="0">
      <selection activeCell="I22" sqref="I22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+'[2]2 CONTEXTO E IDENTIFICACIÓN'!C1</f>
        <v>MAPA DE RIESGOS</v>
      </c>
      <c r="C1" s="1" t="str">
        <f>+'[2]2 CONTEXTO E IDENTIFICACIÓN'!D1</f>
        <v>CÓDIGO:</v>
      </c>
      <c r="D1" s="1">
        <f>+'[2]2 CONTEXTO E IDENTIFICACIÓN'!E1</f>
        <v>1</v>
      </c>
      <c r="F1" s="3" t="str">
        <f>+'[2]2 CONTEXTO E IDENTIFICACIÓN'!$G$4</f>
        <v>Elaboración o Actualización:</v>
      </c>
      <c r="G1" s="4" t="str">
        <f>+IF('[2]2 CONTEXTO E IDENTIFICACIÓN'!$H$4="","",'[2]2 CONTEXTO E IDENTIFICACIÓN'!$H$4)</f>
        <v>Elaboracion</v>
      </c>
      <c r="H1" s="5"/>
      <c r="I1" s="5"/>
    </row>
    <row r="2" spans="1:11" s="2" customFormat="1" ht="37.5" customHeight="1" x14ac:dyDescent="0.2">
      <c r="A2" s="55"/>
      <c r="B2" s="40"/>
      <c r="C2" s="1" t="str">
        <f>+'[2]2 CONTEXTO E IDENTIFICACIÓN'!D2</f>
        <v>VERSIÓN:</v>
      </c>
      <c r="D2" s="1" t="str">
        <f>+'[2]2 CONTEXTO E IDENTIFICACIÓN'!E2</f>
        <v>01</v>
      </c>
      <c r="F2" s="6" t="str">
        <f>+'[2]2 CONTEXTO E IDENTIFICACIÓN'!$E$5</f>
        <v>Vigencia del:</v>
      </c>
      <c r="G2" s="7" t="str">
        <f>+IF('[2]2 CONTEXTO E IDENTIFICACIÓN'!$F$5="","",'[2]2 CONTEXTO E IDENTIFICACIÓN'!$F$5)</f>
        <v>primer cuatrimestre 2026</v>
      </c>
      <c r="H2" s="8" t="s">
        <v>0</v>
      </c>
      <c r="I2" s="9">
        <f>+IF('[2]2 CONTEXTO E IDENTIFICACIÓN'!$H$5="","",'[2]2 CONTEXTO E IDENTIFICACIÓN'!$H$5)</f>
        <v>46029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+IF('[2]2 CONTEXTO E IDENTIFICACIÓN'!$C$4="","",'[2]2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+IF('[2]2 CONTEXTO E IDENTIFICACIÓN'!$E$4="","",'[2]2 CONTEXTO E IDENTIFICACIÓN'!$E$4)</f>
        <v>GESTION DE LA INFORMACIÓN Y LAS COMUNICACIONES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+COUNTIF('[2]8 MAPA RIESGOS'!$G$9:$G$28,G14)</f>
        <v>0</v>
      </c>
      <c r="C14" s="23">
        <f>+B14/$B$18</f>
        <v>0</v>
      </c>
      <c r="D14" s="22">
        <f>+COUNTIF('[2]8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+COUNTIF('[2]8 MAPA RIESGOS'!$G$9:$G$28,G15)</f>
        <v>2</v>
      </c>
      <c r="C15" s="23">
        <f t="shared" ref="C15:C18" si="0">+B15/$B$18</f>
        <v>0.33333333333333331</v>
      </c>
      <c r="D15" s="22">
        <f>+COUNTIF('[2]8 MAPA RIESGOS'!$L$9:$L$28,G15)</f>
        <v>2</v>
      </c>
      <c r="E15" s="23">
        <f t="shared" ref="E15:E18" si="1">+D15/$D$18</f>
        <v>0.33333333333333331</v>
      </c>
      <c r="G15" s="25" t="s">
        <v>14</v>
      </c>
    </row>
    <row r="16" spans="1:11" x14ac:dyDescent="0.25">
      <c r="A16" s="21" t="s">
        <v>15</v>
      </c>
      <c r="B16" s="22">
        <f>+COUNTIF('[2]8 MAPA RIESGOS'!$G$9:$G$28,G16)</f>
        <v>4</v>
      </c>
      <c r="C16" s="23">
        <f t="shared" si="0"/>
        <v>0.66666666666666663</v>
      </c>
      <c r="D16" s="22">
        <f>+COUNTIF('[2]8 MAPA RIESGOS'!$L$9:$L$28,G16)</f>
        <v>4</v>
      </c>
      <c r="E16" s="23">
        <f t="shared" si="1"/>
        <v>0.66666666666666663</v>
      </c>
      <c r="G16" s="26" t="s">
        <v>16</v>
      </c>
    </row>
    <row r="17" spans="1:7" x14ac:dyDescent="0.25">
      <c r="A17" s="21" t="s">
        <v>17</v>
      </c>
      <c r="B17" s="22">
        <f>+COUNTIF('[2]8 MAPA RIESGOS'!$G$9:$G$28,G17)</f>
        <v>0</v>
      </c>
      <c r="C17" s="23">
        <f t="shared" si="0"/>
        <v>0</v>
      </c>
      <c r="D17" s="22">
        <f>+COUNTIF('[2]8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6</v>
      </c>
      <c r="C18" s="23">
        <f t="shared" si="0"/>
        <v>1</v>
      </c>
      <c r="D18" s="22">
        <f>+SUM(D14:D17)</f>
        <v>6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39" priority="1" operator="containsText" text="Bajo">
      <formula>NOT(ISERROR(SEARCH("Bajo",B21)))</formula>
    </cfRule>
    <cfRule type="containsText" dxfId="38" priority="2" operator="containsText" text="Moderado">
      <formula>NOT(ISERROR(SEARCH("Moderado",B21)))</formula>
    </cfRule>
    <cfRule type="containsText" dxfId="37" priority="3" operator="containsText" text="Alto">
      <formula>NOT(ISERROR(SEARCH("Alto",B21)))</formula>
    </cfRule>
    <cfRule type="containsText" dxfId="36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675D27-B813-4170-AE8C-6F9F5EA20D1A}">
  <dimension ref="A1:K21"/>
  <sheetViews>
    <sheetView showGridLines="0" zoomScale="85" zoomScaleNormal="85" workbookViewId="0">
      <selection activeCell="M14" sqref="M14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+'[3]2 CONTEXTO E IDENTIFICACIÓN'!C1</f>
        <v>MAPA DE RIESGOS</v>
      </c>
      <c r="C1" s="1" t="str">
        <f>+'[3]2 CONTEXTO E IDENTIFICACIÓN'!D1</f>
        <v>CÓDIGO:</v>
      </c>
      <c r="D1" s="1">
        <f>+'[3]2 CONTEXTO E IDENTIFICACIÓN'!E1</f>
        <v>0</v>
      </c>
      <c r="F1" s="3" t="str">
        <f>+'[3]2 CONTEXTO E IDENTIFICACIÓN'!$G$4</f>
        <v>Elaboración o Actualización:</v>
      </c>
      <c r="G1" s="4" t="str">
        <f>+IF('[3]2 CONTEXTO E IDENTIFICACIÓN'!$H$4="","",'[3]2 CONTEXTO E IDENTIFICACIÓN'!$H$4)</f>
        <v/>
      </c>
      <c r="H1" s="5"/>
      <c r="I1" s="5"/>
    </row>
    <row r="2" spans="1:11" s="2" customFormat="1" ht="37.5" customHeight="1" x14ac:dyDescent="0.2">
      <c r="A2" s="55"/>
      <c r="B2" s="40"/>
      <c r="C2" s="1" t="str">
        <f>+'[3]2 CONTEXTO E IDENTIFICACIÓN'!D2</f>
        <v>VERSIÓN:</v>
      </c>
      <c r="D2" s="1">
        <f>+'[3]2 CONTEXTO E IDENTIFICACIÓN'!E2</f>
        <v>0</v>
      </c>
      <c r="F2" s="6" t="str">
        <f>+'[3]2 CONTEXTO E IDENTIFICACIÓN'!$E$5</f>
        <v>Vigencia del:</v>
      </c>
      <c r="G2" s="7" t="str">
        <f>+IF('[3]2 CONTEXTO E IDENTIFICACIÓN'!$F$5="","",'[3]2 CONTEXTO E IDENTIFICACIÓN'!$F$5)</f>
        <v/>
      </c>
      <c r="H2" s="8" t="s">
        <v>0</v>
      </c>
      <c r="I2" s="9" t="str">
        <f>+IF('[3]2 CONTEXTO E IDENTIFICACIÓN'!$H$5="","",'[3]2 CONTEXTO E IDENTIFICACIÓN'!$H$5)</f>
        <v/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+IF('[3]2 CONTEXTO E IDENTIFICACIÓN'!$C$4="","",'[3]2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+IF('[3]2 CONTEXTO E IDENTIFICACIÓN'!$E$4="","",'[3]2 CONTEXTO E IDENTIFICACIÓN'!$E$4)</f>
        <v/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+COUNTIF('[3]8 MAPA RIESGOS'!$G$9:$G$28,G14)</f>
        <v>3</v>
      </c>
      <c r="C14" s="23">
        <f>+B14/$B$18</f>
        <v>1</v>
      </c>
      <c r="D14" s="22">
        <f>+COUNTIF('[3]8 MAPA RIESGOS'!$L$9:$L$28,G14)</f>
        <v>3</v>
      </c>
      <c r="E14" s="23">
        <f>+D14/$D$18</f>
        <v>1</v>
      </c>
      <c r="G14" s="24" t="s">
        <v>12</v>
      </c>
    </row>
    <row r="15" spans="1:11" x14ac:dyDescent="0.25">
      <c r="A15" s="21" t="s">
        <v>13</v>
      </c>
      <c r="B15" s="22">
        <f>+COUNTIF('[3]8 MAPA RIESGOS'!$G$9:$G$28,G15)</f>
        <v>0</v>
      </c>
      <c r="C15" s="23">
        <f t="shared" ref="C15:C18" si="0">+B15/$B$18</f>
        <v>0</v>
      </c>
      <c r="D15" s="22">
        <f>+COUNTIF('[3]8 MAPA RIESGOS'!$L$9:$L$28,G15)</f>
        <v>0</v>
      </c>
      <c r="E15" s="23">
        <f t="shared" ref="E15:E18" si="1">+D15/$D$18</f>
        <v>0</v>
      </c>
      <c r="G15" s="25" t="s">
        <v>14</v>
      </c>
    </row>
    <row r="16" spans="1:11" x14ac:dyDescent="0.25">
      <c r="A16" s="21" t="s">
        <v>15</v>
      </c>
      <c r="B16" s="22">
        <f>+COUNTIF('[3]8 MAPA RIESGOS'!$G$9:$G$28,G16)</f>
        <v>0</v>
      </c>
      <c r="C16" s="23">
        <f t="shared" si="0"/>
        <v>0</v>
      </c>
      <c r="D16" s="22">
        <f>+COUNTIF('[3]8 MAPA RIESGOS'!$L$9:$L$28,G16)</f>
        <v>0</v>
      </c>
      <c r="E16" s="23">
        <f t="shared" si="1"/>
        <v>0</v>
      </c>
      <c r="G16" s="26" t="s">
        <v>16</v>
      </c>
    </row>
    <row r="17" spans="1:7" x14ac:dyDescent="0.25">
      <c r="A17" s="21" t="s">
        <v>17</v>
      </c>
      <c r="B17" s="22">
        <f>+COUNTIF('[3]8 MAPA RIESGOS'!$G$9:$G$28,G17)</f>
        <v>0</v>
      </c>
      <c r="C17" s="23">
        <f t="shared" si="0"/>
        <v>0</v>
      </c>
      <c r="D17" s="22">
        <f>+COUNTIF('[3]8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3</v>
      </c>
      <c r="C18" s="23">
        <f t="shared" si="0"/>
        <v>1</v>
      </c>
      <c r="D18" s="22">
        <f>+SUM(D14:D17)</f>
        <v>3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Extremo</v>
      </c>
      <c r="D21" s="30" t="str">
        <f>+IF((D14/D18)&gt;=0.2,G14,+IF(((D14/D18)+(D15/D18))&gt;=0.3,G15,+IF(((D14/D18)+(D15/D18)+(D16/D18))&gt;=0.4,G16,+IF((D14/D18)+(D15/D18)+(D16/D18)+(D17/D18)&gt;=0.5,G17,""))))</f>
        <v>Extremo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35" priority="1" operator="containsText" text="Bajo">
      <formula>NOT(ISERROR(SEARCH("Bajo",B21)))</formula>
    </cfRule>
    <cfRule type="containsText" dxfId="34" priority="2" operator="containsText" text="Moderado">
      <formula>NOT(ISERROR(SEARCH("Moderado",B21)))</formula>
    </cfRule>
    <cfRule type="containsText" dxfId="33" priority="3" operator="containsText" text="Alto">
      <formula>NOT(ISERROR(SEARCH("Alto",B21)))</formula>
    </cfRule>
    <cfRule type="containsText" dxfId="32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BE517-9EC4-4F8E-AC17-3D033022795A}">
  <dimension ref="A1:K21"/>
  <sheetViews>
    <sheetView showGridLines="0" zoomScale="85" zoomScaleNormal="85" workbookViewId="0">
      <selection activeCell="O12" sqref="O12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+'[12]2 CONTEXTO E IDENTIFICACIÓN'!C1</f>
        <v>MAPA DE RIESGOS</v>
      </c>
      <c r="C1" s="1" t="str">
        <f>+'[12]2 CONTEXTO E IDENTIFICACIÓN'!D1</f>
        <v>CÓDIGO:</v>
      </c>
      <c r="D1" s="1">
        <f>+'[12]2 CONTEXTO E IDENTIFICACIÓN'!E1</f>
        <v>0</v>
      </c>
      <c r="F1" s="3" t="str">
        <f>+'[12]2 CONTEXTO E IDENTIFICACIÓN'!$G$4</f>
        <v>Elaboración o Actualización:</v>
      </c>
      <c r="G1" s="4" t="str">
        <f>+IF('[12]2 CONTEXTO E IDENTIFICACIÓN'!$H$4="","",'[12]2 CONTEXTO E IDENTIFICACIÓN'!$H$4)</f>
        <v/>
      </c>
      <c r="H1" s="5"/>
      <c r="I1" s="5"/>
    </row>
    <row r="2" spans="1:11" s="2" customFormat="1" ht="37.5" customHeight="1" x14ac:dyDescent="0.2">
      <c r="A2" s="55"/>
      <c r="B2" s="40"/>
      <c r="C2" s="1" t="str">
        <f>+'[12]2 CONTEXTO E IDENTIFICACIÓN'!D2</f>
        <v>VERSIÓN:</v>
      </c>
      <c r="D2" s="1">
        <f>+'[12]2 CONTEXTO E IDENTIFICACIÓN'!E2</f>
        <v>0</v>
      </c>
      <c r="F2" s="6" t="str">
        <f>+'[12]2 CONTEXTO E IDENTIFICACIÓN'!$E$5</f>
        <v>Vigencia del:</v>
      </c>
      <c r="G2" s="7" t="str">
        <f>+IF('[12]2 CONTEXTO E IDENTIFICACIÓN'!$F$5="","",'[12]2 CONTEXTO E IDENTIFICACIÓN'!$F$5)</f>
        <v/>
      </c>
      <c r="H2" s="8" t="s">
        <v>0</v>
      </c>
      <c r="I2" s="9" t="str">
        <f>+IF('[12]2 CONTEXTO E IDENTIFICACIÓN'!$H$5="","",'[12]2 CONTEXTO E IDENTIFICACIÓN'!$H$5)</f>
        <v/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+IF('[12]2 CONTEXTO E IDENTIFICACIÓN'!$C$4="","",'[12]2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+IF('[12]2 CONTEXTO E IDENTIFICACIÓN'!$E$4="","",'[12]2 CONTEXTO E IDENTIFICACIÓN'!$E$4)</f>
        <v/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+COUNTIF('[12]8 MAPA RIESGOS'!$G$9:$G$28,G14)</f>
        <v>1</v>
      </c>
      <c r="C14" s="23">
        <f>+B14/$B$18</f>
        <v>9.0909090909090912E-2</v>
      </c>
      <c r="D14" s="22">
        <f>+COUNTIF('[12]8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+COUNTIF('[12]8 MAPA RIESGOS'!$G$9:$G$28,G15)</f>
        <v>3</v>
      </c>
      <c r="C15" s="23">
        <f t="shared" ref="C15:C18" si="0">+B15/$B$18</f>
        <v>0.27272727272727271</v>
      </c>
      <c r="D15" s="22">
        <f>+COUNTIF('[12]8 MAPA RIESGOS'!$L$9:$L$28,G15)</f>
        <v>2</v>
      </c>
      <c r="E15" s="23">
        <f t="shared" ref="E15:E18" si="1">+D15/$D$18</f>
        <v>0.18181818181818182</v>
      </c>
      <c r="G15" s="25" t="s">
        <v>14</v>
      </c>
    </row>
    <row r="16" spans="1:11" x14ac:dyDescent="0.25">
      <c r="A16" s="21" t="s">
        <v>15</v>
      </c>
      <c r="B16" s="22">
        <f>+COUNTIF('[12]8 MAPA RIESGOS'!$G$9:$G$28,G16)</f>
        <v>0</v>
      </c>
      <c r="C16" s="23">
        <f t="shared" si="0"/>
        <v>0</v>
      </c>
      <c r="D16" s="22">
        <f>+COUNTIF('[12]8 MAPA RIESGOS'!$L$9:$L$28,G16)</f>
        <v>2</v>
      </c>
      <c r="E16" s="23">
        <f t="shared" si="1"/>
        <v>0.18181818181818182</v>
      </c>
      <c r="G16" s="26" t="s">
        <v>16</v>
      </c>
    </row>
    <row r="17" spans="1:7" x14ac:dyDescent="0.25">
      <c r="A17" s="21" t="s">
        <v>17</v>
      </c>
      <c r="B17" s="22">
        <f>+COUNTIF('[12]8 MAPA RIESGOS'!$G$9:$G$28,G17)</f>
        <v>7</v>
      </c>
      <c r="C17" s="23">
        <f t="shared" si="0"/>
        <v>0.63636363636363635</v>
      </c>
      <c r="D17" s="22">
        <f>+COUNTIF('[12]8 MAPA RIESGOS'!$L$9:$L$28,G17)</f>
        <v>7</v>
      </c>
      <c r="E17" s="23">
        <f t="shared" si="1"/>
        <v>0.63636363636363635</v>
      </c>
      <c r="G17" s="27" t="s">
        <v>18</v>
      </c>
    </row>
    <row r="18" spans="1:7" x14ac:dyDescent="0.25">
      <c r="A18" s="21" t="s">
        <v>19</v>
      </c>
      <c r="B18" s="22">
        <f>+SUM(B14:B17)</f>
        <v>11</v>
      </c>
      <c r="C18" s="23">
        <f t="shared" si="0"/>
        <v>1</v>
      </c>
      <c r="D18" s="22">
        <f>+SUM(D14:D17)</f>
        <v>11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Bajo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31" priority="1" operator="containsText" text="Bajo">
      <formula>NOT(ISERROR(SEARCH("Bajo",B21)))</formula>
    </cfRule>
    <cfRule type="containsText" dxfId="30" priority="2" operator="containsText" text="Moderado">
      <formula>NOT(ISERROR(SEARCH("Moderado",B21)))</formula>
    </cfRule>
    <cfRule type="containsText" dxfId="29" priority="3" operator="containsText" text="Alto">
      <formula>NOT(ISERROR(SEARCH("Alto",B21)))</formula>
    </cfRule>
    <cfRule type="containsText" dxfId="28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61D6-9D33-4D51-B2C1-3798EF0C225C}">
  <dimension ref="A1:K21"/>
  <sheetViews>
    <sheetView showGridLines="0" zoomScale="85" zoomScaleNormal="85" workbookViewId="0">
      <selection activeCell="N13" sqref="N13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+'[4]2 CONTEXTO E IDENTIFICACIÓN'!C1</f>
        <v>MAPA DE RIESGOS</v>
      </c>
      <c r="C1" s="1" t="str">
        <f>+'[4]2 CONTEXTO E IDENTIFICACIÓN'!D1</f>
        <v>CÓDIGO:</v>
      </c>
      <c r="D1" s="1">
        <f>+'[4]2 CONTEXTO E IDENTIFICACIÓN'!E1</f>
        <v>0</v>
      </c>
      <c r="F1" s="3" t="str">
        <f>+'[4]2 CONTEXTO E IDENTIFICACIÓN'!$G$4</f>
        <v>Elaboración o Actualización:</v>
      </c>
      <c r="G1" s="4" t="str">
        <f>+IF('[4]2 CONTEXTO E IDENTIFICACIÓN'!$H$4="","",'[4]2 CONTEXTO E IDENTIFICACIÓN'!$H$4)</f>
        <v/>
      </c>
      <c r="H1" s="5"/>
      <c r="I1" s="5"/>
    </row>
    <row r="2" spans="1:11" s="2" customFormat="1" ht="37.5" customHeight="1" x14ac:dyDescent="0.2">
      <c r="A2" s="55"/>
      <c r="B2" s="40"/>
      <c r="C2" s="1" t="str">
        <f>+'[4]2 CONTEXTO E IDENTIFICACIÓN'!D2</f>
        <v>VERSIÓN:</v>
      </c>
      <c r="D2" s="1">
        <f>+'[4]2 CONTEXTO E IDENTIFICACIÓN'!E2</f>
        <v>0</v>
      </c>
      <c r="F2" s="6" t="str">
        <f>+'[4]2 CONTEXTO E IDENTIFICACIÓN'!$E$5</f>
        <v>Vigencia del:</v>
      </c>
      <c r="G2" s="7" t="str">
        <f>+IF('[4]2 CONTEXTO E IDENTIFICACIÓN'!$F$5="","",'[4]2 CONTEXTO E IDENTIFICACIÓN'!$F$5)</f>
        <v/>
      </c>
      <c r="H2" s="8" t="s">
        <v>0</v>
      </c>
      <c r="I2" s="9" t="str">
        <f>+IF('[4]2 CONTEXTO E IDENTIFICACIÓN'!$H$5="","",'[4]2 CONTEXTO E IDENTIFICACIÓN'!$H$5)</f>
        <v/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+IF('[4]2 CONTEXTO E IDENTIFICACIÓN'!$C$4="","",'[4]2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+IF('[4]2 CONTEXTO E IDENTIFICACIÓN'!$E$4="","",'[4]2 CONTEXTO E IDENTIFICACIÓN'!$E$4)</f>
        <v/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+COUNTIF('[4]8 MAPA RIESGOS'!$G$9:$G$28,G14)</f>
        <v>0</v>
      </c>
      <c r="C14" s="23">
        <f>+B14/$B$18</f>
        <v>0</v>
      </c>
      <c r="D14" s="22">
        <f>+COUNTIF('[4]8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+COUNTIF('[4]8 MAPA RIESGOS'!$G$9:$G$28,G15)</f>
        <v>1</v>
      </c>
      <c r="C15" s="23">
        <f t="shared" ref="C15:C18" si="0">+B15/$B$18</f>
        <v>0.5</v>
      </c>
      <c r="D15" s="22">
        <f>+COUNTIF('[4]8 MAPA RIESGOS'!$L$9:$L$28,G15)</f>
        <v>1</v>
      </c>
      <c r="E15" s="23">
        <f t="shared" ref="E15:E18" si="1">+D15/$D$18</f>
        <v>0.5</v>
      </c>
      <c r="G15" s="25" t="s">
        <v>14</v>
      </c>
    </row>
    <row r="16" spans="1:11" x14ac:dyDescent="0.25">
      <c r="A16" s="21" t="s">
        <v>15</v>
      </c>
      <c r="B16" s="22">
        <f>+COUNTIF('[4]8 MAPA RIESGOS'!$G$9:$G$28,G16)</f>
        <v>1</v>
      </c>
      <c r="C16" s="23">
        <f t="shared" si="0"/>
        <v>0.5</v>
      </c>
      <c r="D16" s="22">
        <f>+COUNTIF('[4]8 MAPA RIESGOS'!$L$9:$L$28,G16)</f>
        <v>1</v>
      </c>
      <c r="E16" s="23">
        <f t="shared" si="1"/>
        <v>0.5</v>
      </c>
      <c r="G16" s="26" t="s">
        <v>16</v>
      </c>
    </row>
    <row r="17" spans="1:7" x14ac:dyDescent="0.25">
      <c r="A17" s="21" t="s">
        <v>17</v>
      </c>
      <c r="B17" s="22">
        <f>+COUNTIF('[4]8 MAPA RIESGOS'!$G$9:$G$28,G17)</f>
        <v>0</v>
      </c>
      <c r="C17" s="23">
        <f t="shared" si="0"/>
        <v>0</v>
      </c>
      <c r="D17" s="22">
        <f>+COUNTIF('[4]8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2</v>
      </c>
      <c r="C18" s="23">
        <f t="shared" si="0"/>
        <v>1</v>
      </c>
      <c r="D18" s="22">
        <f>+SUM(D14:D17)</f>
        <v>2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27" priority="1" operator="containsText" text="Bajo">
      <formula>NOT(ISERROR(SEARCH("Bajo",B21)))</formula>
    </cfRule>
    <cfRule type="containsText" dxfId="26" priority="2" operator="containsText" text="Moderado">
      <formula>NOT(ISERROR(SEARCH("Moderado",B21)))</formula>
    </cfRule>
    <cfRule type="containsText" dxfId="25" priority="3" operator="containsText" text="Alto">
      <formula>NOT(ISERROR(SEARCH("Alto",B21)))</formula>
    </cfRule>
    <cfRule type="containsText" dxfId="24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B0449-E1D6-46EB-96A6-258FD098E6CC}">
  <dimension ref="A1:K21"/>
  <sheetViews>
    <sheetView showGridLines="0" topLeftCell="A4" zoomScale="85" zoomScaleNormal="85" workbookViewId="0">
      <selection activeCell="K15" sqref="K15:L15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+'[5]2 CONTEXTO E IDENTIFICACIÓN'!C1</f>
        <v>MAPA DE RIESGOS</v>
      </c>
      <c r="C1" s="1" t="str">
        <f>+'[5]2 CONTEXTO E IDENTIFICACIÓN'!D1</f>
        <v>CÓDIGO:</v>
      </c>
      <c r="D1" s="1">
        <f>+'[5]2 CONTEXTO E IDENTIFICACIÓN'!E1</f>
        <v>0</v>
      </c>
      <c r="F1" s="3" t="str">
        <f>+'[5]2 CONTEXTO E IDENTIFICACIÓN'!$G$4</f>
        <v>Elaboración o Actualización:</v>
      </c>
      <c r="G1" s="4">
        <f>+IF('[5]2 CONTEXTO E IDENTIFICACIÓN'!$H$4="","",'[5]2 CONTEXTO E IDENTIFICACIÓN'!$H$4)</f>
        <v>45902</v>
      </c>
      <c r="H1" s="5"/>
      <c r="I1" s="5"/>
    </row>
    <row r="2" spans="1:11" s="2" customFormat="1" ht="37.5" customHeight="1" x14ac:dyDescent="0.2">
      <c r="A2" s="55"/>
      <c r="B2" s="40"/>
      <c r="C2" s="1" t="str">
        <f>+'[5]2 CONTEXTO E IDENTIFICACIÓN'!D2</f>
        <v>VERSIÓN:</v>
      </c>
      <c r="D2" s="1">
        <f>+'[5]2 CONTEXTO E IDENTIFICACIÓN'!E2</f>
        <v>0</v>
      </c>
      <c r="F2" s="6" t="str">
        <f>+'[5]2 CONTEXTO E IDENTIFICACIÓN'!$E$5</f>
        <v>Vigencia del:</v>
      </c>
      <c r="G2" s="7">
        <f>+IF('[5]2 CONTEXTO E IDENTIFICACIÓN'!$F$5="","",'[5]2 CONTEXTO E IDENTIFICACIÓN'!$F$5)</f>
        <v>45778</v>
      </c>
      <c r="H2" s="8" t="s">
        <v>0</v>
      </c>
      <c r="I2" s="9">
        <f>+IF('[5]2 CONTEXTO E IDENTIFICACIÓN'!$H$5="","",'[5]2 CONTEXTO E IDENTIFICACIÓN'!$H$5)</f>
        <v>45900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+IF('[5]2 CONTEXTO E IDENTIFICACIÓN'!$C$4="","",'[5]2 CONTEXTO E IDENTIFICACIÓN'!$C$4)</f>
        <v>GOBERNACION DE BOLIVAR</v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+IF('[5]2 CONTEXTO E IDENTIFICACIÓN'!$E$4="","",'[5]2 CONTEXTO E IDENTIFICACIÓN'!$E$4)</f>
        <v>SECRETARIA D EMINAS Y ENERGIAS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+COUNTIF('[5]8 MAPA RIESGOS'!$G$9:$G$28,G14)</f>
        <v>1</v>
      </c>
      <c r="C14" s="23">
        <f>+B14/$B$18</f>
        <v>9.0909090909090912E-2</v>
      </c>
      <c r="D14" s="22">
        <f>+COUNTIF('[5]8 MAPA RIESGOS'!$L$9:$L$28,G14)</f>
        <v>1</v>
      </c>
      <c r="E14" s="23">
        <f>+D14/$D$18</f>
        <v>9.0909090909090912E-2</v>
      </c>
      <c r="G14" s="24" t="s">
        <v>12</v>
      </c>
    </row>
    <row r="15" spans="1:11" x14ac:dyDescent="0.25">
      <c r="A15" s="21" t="s">
        <v>13</v>
      </c>
      <c r="B15" s="22">
        <f>+COUNTIF('[5]8 MAPA RIESGOS'!$G$9:$G$28,G15)</f>
        <v>4</v>
      </c>
      <c r="C15" s="23">
        <f t="shared" ref="C15:C18" si="0">+B15/$B$18</f>
        <v>0.36363636363636365</v>
      </c>
      <c r="D15" s="22">
        <f>+COUNTIF('[5]8 MAPA RIESGOS'!$L$9:$L$28,G15)</f>
        <v>3</v>
      </c>
      <c r="E15" s="23">
        <f t="shared" ref="E15:E18" si="1">+D15/$D$18</f>
        <v>0.27272727272727271</v>
      </c>
      <c r="G15" s="25" t="s">
        <v>14</v>
      </c>
    </row>
    <row r="16" spans="1:11" x14ac:dyDescent="0.25">
      <c r="A16" s="21" t="s">
        <v>15</v>
      </c>
      <c r="B16" s="22">
        <f>+COUNTIF('[5]8 MAPA RIESGOS'!$G$9:$G$28,G16)</f>
        <v>6</v>
      </c>
      <c r="C16" s="23">
        <f t="shared" si="0"/>
        <v>0.54545454545454541</v>
      </c>
      <c r="D16" s="22">
        <f>+COUNTIF('[5]8 MAPA RIESGOS'!$L$9:$L$28,G16)</f>
        <v>7</v>
      </c>
      <c r="E16" s="23">
        <f t="shared" si="1"/>
        <v>0.63636363636363635</v>
      </c>
      <c r="G16" s="26" t="s">
        <v>16</v>
      </c>
    </row>
    <row r="17" spans="1:7" x14ac:dyDescent="0.25">
      <c r="A17" s="21" t="s">
        <v>17</v>
      </c>
      <c r="B17" s="22">
        <f>+COUNTIF('[5]8 MAPA RIESGOS'!$G$9:$G$28,G17)</f>
        <v>0</v>
      </c>
      <c r="C17" s="23">
        <f t="shared" si="0"/>
        <v>0</v>
      </c>
      <c r="D17" s="22">
        <f>+COUNTIF('[5]8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11</v>
      </c>
      <c r="C18" s="23">
        <f t="shared" si="0"/>
        <v>1</v>
      </c>
      <c r="D18" s="22">
        <f>+SUM(D14:D17)</f>
        <v>11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23" priority="1" operator="containsText" text="Bajo">
      <formula>NOT(ISERROR(SEARCH("Bajo",B21)))</formula>
    </cfRule>
    <cfRule type="containsText" dxfId="22" priority="2" operator="containsText" text="Moderado">
      <formula>NOT(ISERROR(SEARCH("Moderado",B21)))</formula>
    </cfRule>
    <cfRule type="containsText" dxfId="21" priority="3" operator="containsText" text="Alto">
      <formula>NOT(ISERROR(SEARCH("Alto",B21)))</formula>
    </cfRule>
    <cfRule type="containsText" dxfId="20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9F9B9D-8EB6-4152-8055-F66DE2B81309}">
  <dimension ref="A1:K21"/>
  <sheetViews>
    <sheetView showGridLines="0" zoomScale="85" zoomScaleNormal="85" workbookViewId="0">
      <selection activeCell="M13" sqref="M13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+'[6]2 CONTEXTO E IDENTIFICACIÓN'!C1</f>
        <v>MAPA DE RIESGOS</v>
      </c>
      <c r="C1" s="1" t="str">
        <f>+'[6]2 CONTEXTO E IDENTIFICACIÓN'!D1</f>
        <v>CÓDIGO:</v>
      </c>
      <c r="D1" s="1">
        <f>+'[6]2 CONTEXTO E IDENTIFICACIÓN'!E1</f>
        <v>0</v>
      </c>
      <c r="F1" s="3" t="str">
        <f>+'[6]2 CONTEXTO E IDENTIFICACIÓN'!$G$4</f>
        <v>Elaboración o Actualización:</v>
      </c>
      <c r="G1" s="4" t="str">
        <f>+IF('[6]2 CONTEXTO E IDENTIFICACIÓN'!$H$4="","",'[6]2 CONTEXTO E IDENTIFICACIÓN'!$H$4)</f>
        <v/>
      </c>
      <c r="H1" s="5"/>
      <c r="I1" s="5"/>
    </row>
    <row r="2" spans="1:11" s="2" customFormat="1" ht="37.5" customHeight="1" x14ac:dyDescent="0.2">
      <c r="A2" s="55"/>
      <c r="B2" s="40"/>
      <c r="C2" s="1" t="str">
        <f>+'[6]2 CONTEXTO E IDENTIFICACIÓN'!D2</f>
        <v>VERSIÓN:</v>
      </c>
      <c r="D2" s="1">
        <f>+'[6]2 CONTEXTO E IDENTIFICACIÓN'!E2</f>
        <v>0</v>
      </c>
      <c r="F2" s="6" t="str">
        <f>+'[6]2 CONTEXTO E IDENTIFICACIÓN'!$E$5</f>
        <v>Vigencia del:</v>
      </c>
      <c r="G2" s="7">
        <f>+IF('[6]2 CONTEXTO E IDENTIFICACIÓN'!$F$5="","",'[6]2 CONTEXTO E IDENTIFICACIÓN'!$F$5)</f>
        <v>2025</v>
      </c>
      <c r="H2" s="8" t="s">
        <v>0</v>
      </c>
      <c r="I2" s="9" t="str">
        <f>+IF('[6]2 CONTEXTO E IDENTIFICACIÓN'!$H$5="","",'[6]2 CONTEXTO E IDENTIFICACIÓN'!$H$5)</f>
        <v/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+IF('[6]2 CONTEXTO E IDENTIFICACIÓN'!$C$4="","",'[6]2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+IF('[6]2 CONTEXTO E IDENTIFICACIÓN'!$E$4="","",'[6]2 CONTEXTO E IDENTIFICACIÓN'!$E$4)</f>
        <v>SECRETARIA JURIDICA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+COUNTIF('[6]8 MAPA RIESGOS'!$G$9:$G$28,G14)</f>
        <v>0</v>
      </c>
      <c r="C14" s="23">
        <f>+B14/$B$18</f>
        <v>0</v>
      </c>
      <c r="D14" s="22">
        <f>+COUNTIF('[6]8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+COUNTIF('[6]8 MAPA RIESGOS'!$G$9:$G$28,G15)</f>
        <v>2</v>
      </c>
      <c r="C15" s="23">
        <f t="shared" ref="C15:C18" si="0">+B15/$B$18</f>
        <v>0.33333333333333331</v>
      </c>
      <c r="D15" s="22">
        <f>+COUNTIF('[6]8 MAPA RIESGOS'!$L$9:$L$28,G15)</f>
        <v>2</v>
      </c>
      <c r="E15" s="23">
        <f t="shared" ref="E15:E18" si="1">+D15/$D$18</f>
        <v>0.33333333333333331</v>
      </c>
      <c r="G15" s="25" t="s">
        <v>14</v>
      </c>
    </row>
    <row r="16" spans="1:11" x14ac:dyDescent="0.25">
      <c r="A16" s="21" t="s">
        <v>15</v>
      </c>
      <c r="B16" s="22">
        <f>+COUNTIF('[6]8 MAPA RIESGOS'!$G$9:$G$28,G16)</f>
        <v>3</v>
      </c>
      <c r="C16" s="23">
        <f t="shared" si="0"/>
        <v>0.5</v>
      </c>
      <c r="D16" s="22">
        <f>+COUNTIF('[6]8 MAPA RIESGOS'!$L$9:$L$28,G16)</f>
        <v>1</v>
      </c>
      <c r="E16" s="23">
        <f t="shared" si="1"/>
        <v>0.16666666666666666</v>
      </c>
      <c r="G16" s="26" t="s">
        <v>16</v>
      </c>
    </row>
    <row r="17" spans="1:7" x14ac:dyDescent="0.25">
      <c r="A17" s="21" t="s">
        <v>17</v>
      </c>
      <c r="B17" s="22">
        <f>+COUNTIF('[6]8 MAPA RIESGOS'!$G$9:$G$28,G17)</f>
        <v>1</v>
      </c>
      <c r="C17" s="23">
        <f t="shared" si="0"/>
        <v>0.16666666666666666</v>
      </c>
      <c r="D17" s="22">
        <f>+COUNTIF('[6]8 MAPA RIESGOS'!$L$9:$L$28,G17)</f>
        <v>3</v>
      </c>
      <c r="E17" s="23">
        <f t="shared" si="1"/>
        <v>0.5</v>
      </c>
      <c r="G17" s="27" t="s">
        <v>18</v>
      </c>
    </row>
    <row r="18" spans="1:7" x14ac:dyDescent="0.25">
      <c r="A18" s="21" t="s">
        <v>19</v>
      </c>
      <c r="B18" s="22">
        <f>+SUM(B14:B17)</f>
        <v>6</v>
      </c>
      <c r="C18" s="23">
        <f t="shared" si="0"/>
        <v>1</v>
      </c>
      <c r="D18" s="22">
        <f>+SUM(D14:D17)</f>
        <v>6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19" priority="1" operator="containsText" text="Bajo">
      <formula>NOT(ISERROR(SEARCH("Bajo",B21)))</formula>
    </cfRule>
    <cfRule type="containsText" dxfId="18" priority="2" operator="containsText" text="Moderado">
      <formula>NOT(ISERROR(SEARCH("Moderado",B21)))</formula>
    </cfRule>
    <cfRule type="containsText" dxfId="17" priority="3" operator="containsText" text="Alto">
      <formula>NOT(ISERROR(SEARCH("Alto",B21)))</formula>
    </cfRule>
    <cfRule type="containsText" dxfId="16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403E6-86A6-4B32-AAB9-27ADC4D70192}">
  <dimension ref="A1:K21"/>
  <sheetViews>
    <sheetView showGridLines="0" zoomScale="85" zoomScaleNormal="85" workbookViewId="0">
      <selection activeCell="K13" sqref="K13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+'[7]2 CONTEXTO E IDENTIFICACIÓN'!C1</f>
        <v>MAPA DE RIESGOS ANTICORRUPCION                                                                                     SECRETARIA GENERAL</v>
      </c>
      <c r="C1" s="1" t="str">
        <f>+'[7]2 CONTEXTO E IDENTIFICACIÓN'!G1</f>
        <v>CÓDIGO:</v>
      </c>
      <c r="D1" s="1">
        <f>+'[7]2 CONTEXTO E IDENTIFICACIÓN'!H1</f>
        <v>0</v>
      </c>
      <c r="F1" s="3" t="str">
        <f>+'[7]2 CONTEXTO E IDENTIFICACIÓN'!$G$4</f>
        <v>Elaboración o Actualización:</v>
      </c>
      <c r="G1" s="4" t="str">
        <f>+IF('[7]2 CONTEXTO E IDENTIFICACIÓN'!$H$4="","",'[7]2 CONTEXTO E IDENTIFICACIÓN'!$H$4)</f>
        <v>ACTUALIZACION</v>
      </c>
      <c r="H1" s="5"/>
      <c r="I1" s="5"/>
    </row>
    <row r="2" spans="1:11" s="2" customFormat="1" ht="37.5" customHeight="1" x14ac:dyDescent="0.2">
      <c r="A2" s="55"/>
      <c r="B2" s="40"/>
      <c r="C2" s="1" t="str">
        <f>+'[7]2 CONTEXTO E IDENTIFICACIÓN'!G2</f>
        <v>VERSIÓN:</v>
      </c>
      <c r="D2" s="1" t="str">
        <f>+'[7]2 CONTEXTO E IDENTIFICACIÓN'!H2</f>
        <v>2</v>
      </c>
      <c r="F2" s="6" t="str">
        <f>+'[7]2 CONTEXTO E IDENTIFICACIÓN'!$E$5</f>
        <v>Vigencia del:</v>
      </c>
      <c r="G2" s="7" t="str">
        <f>+IF('[7]2 CONTEXTO E IDENTIFICACIÓN'!$F$5="","",'[7]2 CONTEXTO E IDENTIFICACIÓN'!$F$5)</f>
        <v>011/01/2026</v>
      </c>
      <c r="H2" s="8" t="s">
        <v>0</v>
      </c>
      <c r="I2" s="9">
        <f>+IF('[7]2 CONTEXTO E IDENTIFICACIÓN'!$H$5="","",'[7]2 CONTEXTO E IDENTIFICACIÓN'!$H$5)</f>
        <v>46142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e">
        <f>+IF('[7]2 CONTEXTO E IDENTIFICACIÓN'!#REF!="","",'[7]2 CONTEXTO E IDENTIFICACIÓN'!#REF!)</f>
        <v>#REF!</v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+IF('[7]2 CONTEXTO E IDENTIFICACIÓN'!$E$4="","",'[7]2 CONTEXTO E IDENTIFICACIÓN'!$E$4)</f>
        <v>ATENCION AL CIUDADANO Y GESTION DOCUMENTAL, FUNCION PUBLICA Y LOGISTICA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+COUNTIF('[7]8 MAPA RIESGOS'!$G$9:$G$28,G14)</f>
        <v>2</v>
      </c>
      <c r="C14" s="23">
        <f>+B14/$B$18</f>
        <v>0.16666666666666666</v>
      </c>
      <c r="D14" s="22">
        <f>+COUNTIF('[7]8 MAPA RIESGOS'!$L$9:$L$28,G14)</f>
        <v>2</v>
      </c>
      <c r="E14" s="23">
        <f>+D14/$D$18</f>
        <v>0.16666666666666666</v>
      </c>
      <c r="G14" s="24" t="s">
        <v>12</v>
      </c>
    </row>
    <row r="15" spans="1:11" x14ac:dyDescent="0.25">
      <c r="A15" s="21" t="s">
        <v>13</v>
      </c>
      <c r="B15" s="22">
        <f>+COUNTIF('[7]8 MAPA RIESGOS'!$G$9:$G$28,G15)</f>
        <v>6</v>
      </c>
      <c r="C15" s="23">
        <f t="shared" ref="C15:C18" si="0">+B15/$B$18</f>
        <v>0.5</v>
      </c>
      <c r="D15" s="22">
        <f>+COUNTIF('[7]8 MAPA RIESGOS'!$L$9:$L$28,G15)</f>
        <v>6</v>
      </c>
      <c r="E15" s="23">
        <f t="shared" ref="E15:E18" si="1">+D15/$D$18</f>
        <v>0.5</v>
      </c>
      <c r="G15" s="25" t="s">
        <v>14</v>
      </c>
    </row>
    <row r="16" spans="1:11" x14ac:dyDescent="0.25">
      <c r="A16" s="21" t="s">
        <v>15</v>
      </c>
      <c r="B16" s="22">
        <f>+COUNTIF('[7]8 MAPA RIESGOS'!$G$9:$G$28,G16)</f>
        <v>0</v>
      </c>
      <c r="C16" s="23">
        <f t="shared" si="0"/>
        <v>0</v>
      </c>
      <c r="D16" s="22">
        <f>+COUNTIF('[7]8 MAPA RIESGOS'!$L$9:$L$28,G16)</f>
        <v>0</v>
      </c>
      <c r="E16" s="23">
        <f t="shared" si="1"/>
        <v>0</v>
      </c>
      <c r="G16" s="26" t="s">
        <v>16</v>
      </c>
    </row>
    <row r="17" spans="1:7" x14ac:dyDescent="0.25">
      <c r="A17" s="21" t="s">
        <v>17</v>
      </c>
      <c r="B17" s="22">
        <f>+COUNTIF('[7]8 MAPA RIESGOS'!$G$9:$G$28,G17)</f>
        <v>4</v>
      </c>
      <c r="C17" s="23">
        <f t="shared" si="0"/>
        <v>0.33333333333333331</v>
      </c>
      <c r="D17" s="22">
        <f>+COUNTIF('[7]8 MAPA RIESGOS'!$L$9:$L$28,G17)</f>
        <v>4</v>
      </c>
      <c r="E17" s="23">
        <f t="shared" si="1"/>
        <v>0.33333333333333331</v>
      </c>
      <c r="G17" s="27" t="s">
        <v>18</v>
      </c>
    </row>
    <row r="18" spans="1:7" x14ac:dyDescent="0.25">
      <c r="A18" s="21" t="s">
        <v>19</v>
      </c>
      <c r="B18" s="22">
        <f>+SUM(B14:B17)</f>
        <v>12</v>
      </c>
      <c r="C18" s="23">
        <f t="shared" si="0"/>
        <v>1</v>
      </c>
      <c r="D18" s="22">
        <f>+SUM(D14:D17)</f>
        <v>12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Alto</v>
      </c>
      <c r="D21" s="30" t="str">
        <f>+IF((D14/D18)&gt;=0.2,G14,+IF(((D14/D18)+(D15/D18))&gt;=0.3,G15,+IF(((D14/D18)+(D15/D18)+(D16/D18))&gt;=0.4,G16,+IF((D14/D18)+(D15/D18)+(D16/D18)+(D17/D18)&gt;=0.5,G17,""))))</f>
        <v>Alto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15" priority="1" operator="containsText" text="Bajo">
      <formula>NOT(ISERROR(SEARCH("Bajo",B21)))</formula>
    </cfRule>
    <cfRule type="containsText" dxfId="14" priority="2" operator="containsText" text="Moderado">
      <formula>NOT(ISERROR(SEARCH("Moderado",B21)))</formula>
    </cfRule>
    <cfRule type="containsText" dxfId="13" priority="3" operator="containsText" text="Alto">
      <formula>NOT(ISERROR(SEARCH("Alto",B21)))</formula>
    </cfRule>
    <cfRule type="containsText" dxfId="12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68687D-D6BA-4464-9F10-1481A6B98468}">
  <dimension ref="A1:K21"/>
  <sheetViews>
    <sheetView showGridLines="0" zoomScale="85" zoomScaleNormal="85" workbookViewId="0">
      <selection activeCell="N11" sqref="N11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+'[8]2 CONTEXTO E IDENTIFICACIÓN'!C1</f>
        <v>MAPA DE RIESGOS</v>
      </c>
      <c r="C1" s="1" t="str">
        <f>+'[8]2 CONTEXTO E IDENTIFICACIÓN'!D1</f>
        <v>CÓDIGO:</v>
      </c>
      <c r="D1" s="1">
        <f>+'[8]2 CONTEXTO E IDENTIFICACIÓN'!E1</f>
        <v>0</v>
      </c>
      <c r="F1" s="3" t="str">
        <f>+'[8]2 CONTEXTO E IDENTIFICACIÓN'!$G$4</f>
        <v>Elaboración o Actualización:</v>
      </c>
      <c r="G1" s="4">
        <f>+IF('[8]2 CONTEXTO E IDENTIFICACIÓN'!$H$4="","",'[8]2 CONTEXTO E IDENTIFICACIÓN'!$H$4)</f>
        <v>46017</v>
      </c>
      <c r="H1" s="5"/>
      <c r="I1" s="5"/>
    </row>
    <row r="2" spans="1:11" s="2" customFormat="1" ht="37.5" customHeight="1" x14ac:dyDescent="0.2">
      <c r="A2" s="55"/>
      <c r="B2" s="40"/>
      <c r="C2" s="1" t="str">
        <f>+'[8]2 CONTEXTO E IDENTIFICACIÓN'!D2</f>
        <v>VERSIÓN:</v>
      </c>
      <c r="D2" s="1">
        <f>+'[8]2 CONTEXTO E IDENTIFICACIÓN'!E2</f>
        <v>0</v>
      </c>
      <c r="F2" s="6" t="str">
        <f>+'[8]2 CONTEXTO E IDENTIFICACIÓN'!$E$5</f>
        <v>Vigencia del:</v>
      </c>
      <c r="G2" s="7">
        <f>+IF('[8]2 CONTEXTO E IDENTIFICACIÓN'!$F$5="","",'[8]2 CONTEXTO E IDENTIFICACIÓN'!$F$5)</f>
        <v>45658</v>
      </c>
      <c r="H2" s="8" t="s">
        <v>0</v>
      </c>
      <c r="I2" s="9">
        <f>+IF('[8]2 CONTEXTO E IDENTIFICACIÓN'!$H$5="","",'[8]2 CONTEXTO E IDENTIFICACIÓN'!$H$5)</f>
        <v>46022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+IF('[8]2 CONTEXTO E IDENTIFICACIÓN'!$C$4="","",'[8]2 CONTEXTO E IDENTIFICACIÓN'!$C$4)</f>
        <v>GOBERNACION DE BOLIVAR</v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+IF('[8]2 CONTEXTO E IDENTIFICACIÓN'!$E$4="","",'[8]2 CONTEXTO E IDENTIFICACIÓN'!$E$4)</f>
        <v>GESTION DE EDUCACION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+COUNTIF('[8]8 MAPA RIESGOS'!$G$9:$G$28,G14)</f>
        <v>3</v>
      </c>
      <c r="C14" s="23">
        <f>+B14/$B$18</f>
        <v>0.27272727272727271</v>
      </c>
      <c r="D14" s="22">
        <f>+COUNTIF('[8]8 MAPA RIESGOS'!$L$9:$L$28,G14)</f>
        <v>3</v>
      </c>
      <c r="E14" s="23">
        <f>+D14/$D$18</f>
        <v>0.27272727272727271</v>
      </c>
      <c r="G14" s="24" t="s">
        <v>12</v>
      </c>
    </row>
    <row r="15" spans="1:11" x14ac:dyDescent="0.25">
      <c r="A15" s="21" t="s">
        <v>13</v>
      </c>
      <c r="B15" s="22">
        <f>+COUNTIF('[8]8 MAPA RIESGOS'!$G$9:$G$28,G15)</f>
        <v>2</v>
      </c>
      <c r="C15" s="23">
        <f t="shared" ref="C15:C18" si="0">+B15/$B$18</f>
        <v>0.18181818181818182</v>
      </c>
      <c r="D15" s="22">
        <f>+COUNTIF('[8]8 MAPA RIESGOS'!$L$9:$L$28,G15)</f>
        <v>0</v>
      </c>
      <c r="E15" s="23">
        <f t="shared" ref="E15:E18" si="1">+D15/$D$18</f>
        <v>0</v>
      </c>
      <c r="G15" s="25" t="s">
        <v>14</v>
      </c>
    </row>
    <row r="16" spans="1:11" x14ac:dyDescent="0.25">
      <c r="A16" s="21" t="s">
        <v>15</v>
      </c>
      <c r="B16" s="22">
        <f>+COUNTIF('[8]8 MAPA RIESGOS'!$G$9:$G$28,G16)</f>
        <v>5</v>
      </c>
      <c r="C16" s="23">
        <f t="shared" si="0"/>
        <v>0.45454545454545453</v>
      </c>
      <c r="D16" s="22">
        <f>+COUNTIF('[8]8 MAPA RIESGOS'!$L$9:$L$28,G16)</f>
        <v>6</v>
      </c>
      <c r="E16" s="23">
        <f t="shared" si="1"/>
        <v>0.54545454545454541</v>
      </c>
      <c r="G16" s="26" t="s">
        <v>16</v>
      </c>
    </row>
    <row r="17" spans="1:7" x14ac:dyDescent="0.25">
      <c r="A17" s="21" t="s">
        <v>17</v>
      </c>
      <c r="B17" s="22">
        <f>+COUNTIF('[8]8 MAPA RIESGOS'!$G$9:$G$28,G17)</f>
        <v>1</v>
      </c>
      <c r="C17" s="23">
        <f t="shared" si="0"/>
        <v>9.0909090909090912E-2</v>
      </c>
      <c r="D17" s="22">
        <f>+COUNTIF('[8]8 MAPA RIESGOS'!$L$9:$L$28,G17)</f>
        <v>2</v>
      </c>
      <c r="E17" s="23">
        <f t="shared" si="1"/>
        <v>0.18181818181818182</v>
      </c>
      <c r="G17" s="27" t="s">
        <v>18</v>
      </c>
    </row>
    <row r="18" spans="1:7" x14ac:dyDescent="0.25">
      <c r="A18" s="21" t="s">
        <v>19</v>
      </c>
      <c r="B18" s="22">
        <f>+SUM(B14:B17)</f>
        <v>11</v>
      </c>
      <c r="C18" s="23">
        <f t="shared" si="0"/>
        <v>1</v>
      </c>
      <c r="D18" s="22">
        <f>+SUM(D14:D17)</f>
        <v>11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Extremo</v>
      </c>
      <c r="D21" s="30" t="str">
        <f>+IF((D14/D18)&gt;=0.2,G14,+IF(((D14/D18)+(D15/D18))&gt;=0.3,G15,+IF(((D14/D18)+(D15/D18)+(D16/D18))&gt;=0.4,G16,+IF((D14/D18)+(D15/D18)+(D16/D18)+(D17/D18)&gt;=0.5,G17,""))))</f>
        <v>Extremo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11" priority="1" operator="containsText" text="Bajo">
      <formula>NOT(ISERROR(SEARCH("Bajo",B21)))</formula>
    </cfRule>
    <cfRule type="containsText" dxfId="10" priority="2" operator="containsText" text="Moderado">
      <formula>NOT(ISERROR(SEARCH("Moderado",B21)))</formula>
    </cfRule>
    <cfRule type="containsText" dxfId="9" priority="3" operator="containsText" text="Alto">
      <formula>NOT(ISERROR(SEARCH("Alto",B21)))</formula>
    </cfRule>
    <cfRule type="containsText" dxfId="8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9CB7D-F57F-4E1E-B407-5403676142DF}">
  <dimension ref="A1:K21"/>
  <sheetViews>
    <sheetView showGridLines="0" topLeftCell="A8" zoomScaleNormal="100" workbookViewId="0">
      <selection activeCell="J15" sqref="J15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  <col min="7" max="7" width="14.85546875" customWidth="1"/>
  </cols>
  <sheetData>
    <row r="1" spans="1:11" s="2" customFormat="1" ht="37.5" customHeight="1" x14ac:dyDescent="0.2">
      <c r="A1" s="55"/>
      <c r="B1" s="39" t="str">
        <f>+'[9]2 CONTEXTO E IDENTIFICACIÓN'!C1</f>
        <v>MAPA DE RIESGOS</v>
      </c>
      <c r="C1" s="1" t="str">
        <f>+'[9]2 CONTEXTO E IDENTIFICACIÓN'!D1</f>
        <v>CÓDIGO:</v>
      </c>
      <c r="D1" s="1">
        <f>+'[9]2 CONTEXTO E IDENTIFICACIÓN'!E1</f>
        <v>0</v>
      </c>
      <c r="F1" s="3" t="str">
        <f>+'[9]2 CONTEXTO E IDENTIFICACIÓN'!$G$4</f>
        <v>Elaboración o Actualización:</v>
      </c>
      <c r="G1" s="4" t="str">
        <f>+IF('[9]2 CONTEXTO E IDENTIFICACIÓN'!$H$4="","",'[9]2 CONTEXTO E IDENTIFICACIÓN'!$H$4)</f>
        <v>ELABORACIÓN</v>
      </c>
      <c r="H1" s="5"/>
      <c r="I1" s="5"/>
    </row>
    <row r="2" spans="1:11" s="2" customFormat="1" ht="37.5" customHeight="1" x14ac:dyDescent="0.2">
      <c r="A2" s="55"/>
      <c r="B2" s="40"/>
      <c r="C2" s="1" t="str">
        <f>+'[9]2 CONTEXTO E IDENTIFICACIÓN'!D2</f>
        <v>VERSIÓN:</v>
      </c>
      <c r="D2" s="1">
        <f>+'[9]2 CONTEXTO E IDENTIFICACIÓN'!E2</f>
        <v>0</v>
      </c>
      <c r="F2" s="6" t="str">
        <f>+'[9]2 CONTEXTO E IDENTIFICACIÓN'!$E$6</f>
        <v>Vigencia del:</v>
      </c>
      <c r="G2" s="7">
        <f>+IF('[9]2 CONTEXTO E IDENTIFICACIÓN'!$F$6="","",'[9]2 CONTEXTO E IDENTIFICACIÓN'!$F$6)</f>
        <v>46023</v>
      </c>
      <c r="H2" s="8" t="s">
        <v>0</v>
      </c>
      <c r="I2" s="9">
        <f>+IF('[9]2 CONTEXTO E IDENTIFICACIÓN'!$H$6="","",'[9]2 CONTEXTO E IDENTIFICACIÓN'!$H$6)</f>
        <v>46387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+IF('[9]2 CONTEXTO E IDENTIFICACIÓN'!$C$4="","",'[9]2 CONTEXTO E IDENTIFICACIÓN'!$C$4)</f>
        <v/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+IF('[9]2 CONTEXTO E IDENTIFICACIÓN'!$E$4="","",'[9]2 CONTEXTO E IDENTIFICACIÓN'!$E$4)</f>
        <v>SECRETARIA DE HACIENDA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25.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+COUNTIF('[9]8 MAPA RIESGOS'!$G$9:$G$28,G14)</f>
        <v>3</v>
      </c>
      <c r="C14" s="23">
        <f>+B14/$B$18</f>
        <v>0.5</v>
      </c>
      <c r="D14" s="22">
        <f>+COUNTIF('[9]8 MAPA RIESGOS'!$L$9:$L$28,G14)</f>
        <v>3</v>
      </c>
      <c r="E14" s="23">
        <f>+D14/$D$18</f>
        <v>0.5</v>
      </c>
      <c r="G14" s="24" t="s">
        <v>12</v>
      </c>
    </row>
    <row r="15" spans="1:11" x14ac:dyDescent="0.25">
      <c r="A15" s="21" t="s">
        <v>13</v>
      </c>
      <c r="B15" s="22">
        <f>+COUNTIF('[9]8 MAPA RIESGOS'!$G$9:$G$28,G15)</f>
        <v>1</v>
      </c>
      <c r="C15" s="23">
        <f t="shared" ref="C15:C18" si="0">+B15/$B$18</f>
        <v>0.16666666666666666</v>
      </c>
      <c r="D15" s="22">
        <f>+COUNTIF('[9]8 MAPA RIESGOS'!$L$9:$L$28,G15)</f>
        <v>1</v>
      </c>
      <c r="E15" s="23">
        <f t="shared" ref="E15:E18" si="1">+D15/$D$18</f>
        <v>0.16666666666666666</v>
      </c>
      <c r="G15" s="25" t="s">
        <v>14</v>
      </c>
    </row>
    <row r="16" spans="1:11" x14ac:dyDescent="0.25">
      <c r="A16" s="21" t="s">
        <v>15</v>
      </c>
      <c r="B16" s="22">
        <f>+COUNTIF('[9]8 MAPA RIESGOS'!$G$9:$G$28,G16)</f>
        <v>2</v>
      </c>
      <c r="C16" s="23">
        <f t="shared" si="0"/>
        <v>0.33333333333333331</v>
      </c>
      <c r="D16" s="22">
        <f>+COUNTIF('[9]8 MAPA RIESGOS'!$L$9:$L$28,G16)</f>
        <v>2</v>
      </c>
      <c r="E16" s="23">
        <f t="shared" si="1"/>
        <v>0.33333333333333331</v>
      </c>
      <c r="G16" s="26" t="s">
        <v>16</v>
      </c>
    </row>
    <row r="17" spans="1:7" x14ac:dyDescent="0.25">
      <c r="A17" s="21" t="s">
        <v>17</v>
      </c>
      <c r="B17" s="22">
        <f>+COUNTIF('[9]8 MAPA RIESGOS'!$G$9:$G$28,G17)</f>
        <v>0</v>
      </c>
      <c r="C17" s="23">
        <f t="shared" si="0"/>
        <v>0</v>
      </c>
      <c r="D17" s="22">
        <f>+COUNTIF('[9]8 MAPA RIESGOS'!$L$9:$L$28,G17)</f>
        <v>0</v>
      </c>
      <c r="E17" s="23">
        <f t="shared" si="1"/>
        <v>0</v>
      </c>
      <c r="G17" s="27" t="s">
        <v>18</v>
      </c>
    </row>
    <row r="18" spans="1:7" x14ac:dyDescent="0.25">
      <c r="A18" s="21" t="s">
        <v>19</v>
      </c>
      <c r="B18" s="22">
        <f>+SUM(B14:B17)</f>
        <v>6</v>
      </c>
      <c r="C18" s="23">
        <f t="shared" si="0"/>
        <v>1</v>
      </c>
      <c r="D18" s="22">
        <f>+SUM(D14:D17)</f>
        <v>6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Extremo</v>
      </c>
      <c r="D21" s="30" t="str">
        <f>+IF((D14/D18)&gt;=0.2,G14,+IF(((D14/D18)+(D15/D18))&gt;=0.3,G15,+IF(((D14/D18)+(D15/D18)+(D16/D18))&gt;=0.4,G16,+IF((D14/D18)+(D15/D18)+(D16/D18)+(D17/D18)&gt;=0.5,G17,""))))</f>
        <v>Extremo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7" priority="1" operator="containsText" text="Bajo">
      <formula>NOT(ISERROR(SEARCH("Bajo",B21)))</formula>
    </cfRule>
    <cfRule type="containsText" dxfId="6" priority="2" operator="containsText" text="Moderado">
      <formula>NOT(ISERROR(SEARCH("Moderado",B21)))</formula>
    </cfRule>
    <cfRule type="containsText" dxfId="5" priority="3" operator="containsText" text="Alto">
      <formula>NOT(ISERROR(SEARCH("Alto",B21)))</formula>
    </cfRule>
    <cfRule type="containsText" dxfId="4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601C0-716A-4045-892D-55DF97C9973E}">
  <dimension ref="A1:K21"/>
  <sheetViews>
    <sheetView showGridLines="0" topLeftCell="A8" zoomScale="85" zoomScaleNormal="85" workbookViewId="0">
      <selection activeCell="D24" sqref="D24"/>
    </sheetView>
  </sheetViews>
  <sheetFormatPr baseColWidth="10" defaultColWidth="10.85546875" defaultRowHeight="15" x14ac:dyDescent="0.25"/>
  <cols>
    <col min="1" max="1" width="26.5703125" customWidth="1"/>
    <col min="2" max="2" width="29.5703125" customWidth="1"/>
    <col min="4" max="4" width="27.42578125" customWidth="1"/>
    <col min="6" max="6" width="14.5703125" customWidth="1"/>
  </cols>
  <sheetData>
    <row r="1" spans="1:11" s="2" customFormat="1" ht="37.5" customHeight="1" x14ac:dyDescent="0.2">
      <c r="A1" s="55"/>
      <c r="B1" s="39" t="str">
        <f>+'[11]2 CONTEXTO E IDENTIFICACIÓN'!C1</f>
        <v>MAPA DE RIESGOS</v>
      </c>
      <c r="C1" s="1" t="str">
        <f>+'[11]2 CONTEXTO E IDENTIFICACIÓN'!D1</f>
        <v>CÓDIGO:</v>
      </c>
      <c r="D1" s="1">
        <f>+'[11]2 CONTEXTO E IDENTIFICACIÓN'!E1</f>
        <v>0</v>
      </c>
      <c r="F1" s="3" t="str">
        <f>+'[11]2 CONTEXTO E IDENTIFICACIÓN'!$G$4</f>
        <v>Elaboración o Actualización:</v>
      </c>
      <c r="G1" s="4">
        <f>+IF('[11]2 CONTEXTO E IDENTIFICACIÓN'!$H$4="","",'[11]2 CONTEXTO E IDENTIFICACIÓN'!$H$4)</f>
        <v>46017</v>
      </c>
      <c r="H1" s="5"/>
      <c r="I1" s="5"/>
    </row>
    <row r="2" spans="1:11" s="2" customFormat="1" ht="37.5" customHeight="1" x14ac:dyDescent="0.2">
      <c r="A2" s="55"/>
      <c r="B2" s="40"/>
      <c r="C2" s="1" t="str">
        <f>+'[11]2 CONTEXTO E IDENTIFICACIÓN'!D2</f>
        <v>VERSIÓN:</v>
      </c>
      <c r="D2" s="1">
        <f>+'[11]2 CONTEXTO E IDENTIFICACIÓN'!E2</f>
        <v>0</v>
      </c>
      <c r="F2" s="6" t="str">
        <f>+'[11]2 CONTEXTO E IDENTIFICACIÓN'!$E$5</f>
        <v>Vigencia del:</v>
      </c>
      <c r="G2" s="7">
        <f>+IF('[11]2 CONTEXTO E IDENTIFICACIÓN'!$F$5="","",'[11]2 CONTEXTO E IDENTIFICACIÓN'!$F$5)</f>
        <v>45901</v>
      </c>
      <c r="H2" s="8" t="s">
        <v>0</v>
      </c>
      <c r="I2" s="9">
        <f>+IF('[11]2 CONTEXTO E IDENTIFICACIÓN'!$H$5="","",'[11]2 CONTEXTO E IDENTIFICACIÓN'!$H$5)</f>
        <v>46022</v>
      </c>
    </row>
    <row r="3" spans="1:11" s="2" customFormat="1" ht="8.25" customHeight="1" x14ac:dyDescent="0.2">
      <c r="A3" s="10"/>
      <c r="B3" s="10"/>
      <c r="C3" s="10"/>
      <c r="D3" s="11"/>
      <c r="F3" s="12"/>
    </row>
    <row r="4" spans="1:11" s="16" customFormat="1" ht="14.45" customHeight="1" x14ac:dyDescent="0.25">
      <c r="A4" s="13" t="s">
        <v>1</v>
      </c>
      <c r="B4" s="56" t="str">
        <f>+IF('[11]2 CONTEXTO E IDENTIFICACIÓN'!$C$4="","",'[11]2 CONTEXTO E IDENTIFICACIÓN'!$C$4)</f>
        <v>GOBERNACION DE BOLIVAR</v>
      </c>
      <c r="C4" s="56"/>
      <c r="D4" s="56"/>
      <c r="E4" s="14"/>
      <c r="F4" s="15"/>
    </row>
    <row r="5" spans="1:11" ht="15.75" thickBot="1" x14ac:dyDescent="0.3">
      <c r="A5" s="13" t="s">
        <v>2</v>
      </c>
      <c r="B5" s="56" t="str">
        <f>+IF('[11]2 CONTEXTO E IDENTIFICACIÓN'!$E$4="","",'[11]2 CONTEXTO E IDENTIFICACIÓN'!$E$4)</f>
        <v>SECRETARÍA DE SERVICIOS PÚBLICOS</v>
      </c>
      <c r="C5" s="57"/>
      <c r="D5" s="57"/>
    </row>
    <row r="6" spans="1:11" ht="15.75" thickBot="1" x14ac:dyDescent="0.3">
      <c r="A6" s="36" t="s">
        <v>3</v>
      </c>
      <c r="B6" s="37"/>
      <c r="C6" s="37"/>
      <c r="D6" s="37"/>
      <c r="E6" s="37"/>
      <c r="F6" s="37"/>
      <c r="G6" s="37"/>
      <c r="H6" s="37"/>
      <c r="I6" s="37"/>
      <c r="J6" s="37"/>
      <c r="K6" s="38"/>
    </row>
    <row r="7" spans="1:11" ht="6" customHeight="1" thickBot="1" x14ac:dyDescent="0.3">
      <c r="A7" s="36"/>
      <c r="B7" s="37"/>
      <c r="C7" s="37"/>
      <c r="D7" s="37"/>
      <c r="E7" s="37"/>
      <c r="F7" s="37"/>
      <c r="G7" s="37"/>
      <c r="H7" s="37"/>
      <c r="I7" s="37"/>
      <c r="J7" s="37"/>
      <c r="K7" s="38"/>
    </row>
    <row r="8" spans="1:11" ht="34.5" customHeight="1" x14ac:dyDescent="0.25">
      <c r="A8" s="41" t="s">
        <v>4</v>
      </c>
      <c r="B8" s="42"/>
      <c r="C8" s="42"/>
      <c r="D8" s="42"/>
      <c r="E8" s="42"/>
      <c r="F8" s="42"/>
      <c r="G8" s="42"/>
      <c r="H8" s="42"/>
      <c r="I8" s="42"/>
      <c r="J8" s="42"/>
      <c r="K8" s="43"/>
    </row>
    <row r="9" spans="1:11" ht="18.75" customHeight="1" x14ac:dyDescent="0.25">
      <c r="A9" s="44" t="s">
        <v>5</v>
      </c>
      <c r="B9" s="45"/>
      <c r="C9" s="45"/>
      <c r="D9" s="45"/>
      <c r="E9" s="45"/>
      <c r="F9" s="45"/>
      <c r="G9" s="45"/>
      <c r="H9" s="45"/>
      <c r="I9" s="45"/>
      <c r="J9" s="45"/>
      <c r="K9" s="46"/>
    </row>
    <row r="10" spans="1:11" ht="34.5" customHeight="1" x14ac:dyDescent="0.25">
      <c r="A10" s="47" t="s">
        <v>6</v>
      </c>
      <c r="B10" s="48"/>
      <c r="C10" s="48"/>
      <c r="D10" s="48"/>
      <c r="E10" s="48"/>
      <c r="F10" s="48"/>
      <c r="G10" s="48"/>
      <c r="H10" s="48"/>
      <c r="I10" s="48"/>
      <c r="J10" s="48"/>
      <c r="K10" s="49"/>
    </row>
    <row r="11" spans="1:11" ht="50.25" customHeight="1" thickBot="1" x14ac:dyDescent="0.3">
      <c r="A11" s="50" t="s">
        <v>7</v>
      </c>
      <c r="B11" s="51"/>
      <c r="C11" s="51"/>
      <c r="D11" s="51"/>
      <c r="E11" s="51"/>
      <c r="F11" s="51"/>
      <c r="G11" s="51"/>
      <c r="H11" s="51"/>
      <c r="I11" s="51"/>
      <c r="J11" s="51"/>
      <c r="K11" s="52"/>
    </row>
    <row r="12" spans="1:11" x14ac:dyDescent="0.25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</row>
    <row r="13" spans="1:11" s="19" customFormat="1" ht="38.25" x14ac:dyDescent="0.25">
      <c r="A13" s="18"/>
      <c r="B13" s="53" t="s">
        <v>8</v>
      </c>
      <c r="C13" s="54"/>
      <c r="D13" s="58" t="s">
        <v>9</v>
      </c>
      <c r="E13" s="58"/>
      <c r="G13" s="20" t="s">
        <v>10</v>
      </c>
    </row>
    <row r="14" spans="1:11" x14ac:dyDescent="0.25">
      <c r="A14" s="21" t="s">
        <v>11</v>
      </c>
      <c r="B14" s="22">
        <f>+COUNTIF('[11]8 MAPA RIESGOS'!$G$9:$G$28,G14)</f>
        <v>0</v>
      </c>
      <c r="C14" s="23">
        <f>+B14/$B$18</f>
        <v>0</v>
      </c>
      <c r="D14" s="22">
        <f>+COUNTIF('[11]8 MAPA RIESGOS'!$L$9:$L$28,G14)</f>
        <v>0</v>
      </c>
      <c r="E14" s="23">
        <f>+D14/$D$18</f>
        <v>0</v>
      </c>
      <c r="G14" s="24" t="s">
        <v>12</v>
      </c>
    </row>
    <row r="15" spans="1:11" x14ac:dyDescent="0.25">
      <c r="A15" s="21" t="s">
        <v>13</v>
      </c>
      <c r="B15" s="22">
        <f>+COUNTIF('[11]8 MAPA RIESGOS'!$G$9:$G$28,G15)</f>
        <v>0</v>
      </c>
      <c r="C15" s="23">
        <f t="shared" ref="C15:C18" si="0">+B15/$B$18</f>
        <v>0</v>
      </c>
      <c r="D15" s="22">
        <f>+COUNTIF('[11]8 MAPA RIESGOS'!$L$9:$L$28,G15)</f>
        <v>0</v>
      </c>
      <c r="E15" s="23">
        <f t="shared" ref="E15:E18" si="1">+D15/$D$18</f>
        <v>0</v>
      </c>
      <c r="G15" s="25" t="s">
        <v>14</v>
      </c>
    </row>
    <row r="16" spans="1:11" x14ac:dyDescent="0.25">
      <c r="A16" s="21" t="s">
        <v>15</v>
      </c>
      <c r="B16" s="22">
        <f>+COUNTIF('[11]8 MAPA RIESGOS'!$G$9:$G$28,G16)</f>
        <v>2</v>
      </c>
      <c r="C16" s="23">
        <f t="shared" si="0"/>
        <v>1</v>
      </c>
      <c r="D16" s="22">
        <f>+COUNTIF('[11]8 MAPA RIESGOS'!$L$9:$L$28,G16)</f>
        <v>1</v>
      </c>
      <c r="E16" s="23">
        <f t="shared" si="1"/>
        <v>0.5</v>
      </c>
      <c r="G16" s="26" t="s">
        <v>16</v>
      </c>
    </row>
    <row r="17" spans="1:7" x14ac:dyDescent="0.25">
      <c r="A17" s="21" t="s">
        <v>17</v>
      </c>
      <c r="B17" s="22">
        <f>+COUNTIF('[11]8 MAPA RIESGOS'!$G$9:$G$28,G17)</f>
        <v>0</v>
      </c>
      <c r="C17" s="23">
        <f t="shared" si="0"/>
        <v>0</v>
      </c>
      <c r="D17" s="22">
        <f>+COUNTIF('[11]8 MAPA RIESGOS'!$L$9:$L$28,G17)</f>
        <v>1</v>
      </c>
      <c r="E17" s="23">
        <f t="shared" si="1"/>
        <v>0.5</v>
      </c>
      <c r="G17" s="27" t="s">
        <v>18</v>
      </c>
    </row>
    <row r="18" spans="1:7" x14ac:dyDescent="0.25">
      <c r="A18" s="21" t="s">
        <v>19</v>
      </c>
      <c r="B18" s="22">
        <f>+SUM(B14:B17)</f>
        <v>2</v>
      </c>
      <c r="C18" s="23">
        <f t="shared" si="0"/>
        <v>1</v>
      </c>
      <c r="D18" s="22">
        <f>+SUM(D14:D17)</f>
        <v>2</v>
      </c>
      <c r="E18" s="23">
        <f t="shared" si="1"/>
        <v>1</v>
      </c>
    </row>
    <row r="20" spans="1:7" s="28" customFormat="1" x14ac:dyDescent="0.25">
      <c r="B20" s="29" t="s">
        <v>8</v>
      </c>
      <c r="D20" s="29" t="s">
        <v>9</v>
      </c>
    </row>
    <row r="21" spans="1:7" s="28" customFormat="1" ht="41.45" customHeight="1" x14ac:dyDescent="0.25">
      <c r="B21" s="30" t="str">
        <f>+IF((B14/B18)&gt;=0.2,G14,+IF(((B14/B18)+(B15/B18))&gt;=0.3,G15,+IF(((B14/B18)+(B15/B18)+(B16/B18))&gt;=0.4,G16,+IF((B14/B18)+(B15/B18)+(B16/B18)+(B17/B18)&gt;=0.5,G17,""))))</f>
        <v>Moderado</v>
      </c>
      <c r="D21" s="30" t="str">
        <f>+IF((D14/D18)&gt;=0.2,G14,+IF(((D14/D18)+(D15/D18))&gt;=0.3,G15,+IF(((D14/D18)+(D15/D18)+(D16/D18))&gt;=0.4,G16,+IF((D14/D18)+(D15/D18)+(D16/D18)+(D17/D18)&gt;=0.5,G17,""))))</f>
        <v>Moderado</v>
      </c>
    </row>
  </sheetData>
  <sheetProtection sheet="1" formatCells="0" formatColumns="0" formatRows="0"/>
  <mergeCells count="12">
    <mergeCell ref="A8:K8"/>
    <mergeCell ref="A9:K9"/>
    <mergeCell ref="A10:K10"/>
    <mergeCell ref="A11:K11"/>
    <mergeCell ref="B13:C13"/>
    <mergeCell ref="D13:E13"/>
    <mergeCell ref="A1:A2"/>
    <mergeCell ref="B1:B2"/>
    <mergeCell ref="B4:D4"/>
    <mergeCell ref="B5:D5"/>
    <mergeCell ref="A6:K6"/>
    <mergeCell ref="A7:K7"/>
  </mergeCells>
  <conditionalFormatting sqref="B21:D21">
    <cfRule type="containsText" dxfId="3" priority="1" operator="containsText" text="Bajo">
      <formula>NOT(ISERROR(SEARCH("Bajo",B21)))</formula>
    </cfRule>
    <cfRule type="containsText" dxfId="2" priority="2" operator="containsText" text="Moderado">
      <formula>NOT(ISERROR(SEARCH("Moderado",B21)))</formula>
    </cfRule>
    <cfRule type="containsText" dxfId="1" priority="3" operator="containsText" text="Alto">
      <formula>NOT(ISERROR(SEARCH("Alto",B21)))</formula>
    </cfRule>
    <cfRule type="containsText" dxfId="0" priority="4" operator="containsText" text="Extremo">
      <formula>NOT(ISERROR(SEARCH("Extremo",B21)))</formula>
    </cfRule>
  </conditionalFormatting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782FBC-FD24-464E-822C-A82B8C5B5F43}">
  <dimension ref="A1:G18"/>
  <sheetViews>
    <sheetView tabSelected="1" workbookViewId="0">
      <pane ySplit="1" topLeftCell="A5" activePane="bottomLeft" state="frozen"/>
      <selection pane="bottomLeft" activeCell="I10" sqref="I10"/>
    </sheetView>
  </sheetViews>
  <sheetFormatPr baseColWidth="10" defaultRowHeight="15" x14ac:dyDescent="0.25"/>
  <sheetData>
    <row r="1" spans="1:7" ht="45" x14ac:dyDescent="0.25">
      <c r="A1" s="59" t="s">
        <v>33</v>
      </c>
      <c r="B1" s="29" t="s">
        <v>20</v>
      </c>
      <c r="C1" s="31" t="s">
        <v>11</v>
      </c>
      <c r="D1" s="31" t="s">
        <v>13</v>
      </c>
      <c r="E1" s="31" t="s">
        <v>15</v>
      </c>
      <c r="F1" s="31" t="s">
        <v>17</v>
      </c>
      <c r="G1" s="31" t="s">
        <v>19</v>
      </c>
    </row>
    <row r="2" spans="1:7" ht="30" x14ac:dyDescent="0.25">
      <c r="A2" s="59">
        <v>1</v>
      </c>
      <c r="B2" s="32" t="s">
        <v>25</v>
      </c>
      <c r="C2" s="33">
        <v>0</v>
      </c>
      <c r="D2" s="33">
        <v>8</v>
      </c>
      <c r="E2" s="33">
        <v>4</v>
      </c>
      <c r="F2" s="33">
        <v>0</v>
      </c>
      <c r="G2" s="33">
        <f t="shared" ref="G2:G17" si="0">SUM(C2:F2)</f>
        <v>12</v>
      </c>
    </row>
    <row r="3" spans="1:7" ht="30" x14ac:dyDescent="0.25">
      <c r="A3" s="59">
        <v>2</v>
      </c>
      <c r="B3" s="32" t="s">
        <v>26</v>
      </c>
      <c r="C3" s="33">
        <v>0</v>
      </c>
      <c r="D3" s="33">
        <v>2</v>
      </c>
      <c r="E3" s="33">
        <v>4</v>
      </c>
      <c r="F3" s="33">
        <v>0</v>
      </c>
      <c r="G3" s="33">
        <f t="shared" si="0"/>
        <v>6</v>
      </c>
    </row>
    <row r="4" spans="1:7" ht="60" x14ac:dyDescent="0.25">
      <c r="A4" s="59">
        <v>3</v>
      </c>
      <c r="B4" s="32" t="s">
        <v>27</v>
      </c>
      <c r="C4" s="33">
        <v>3</v>
      </c>
      <c r="D4" s="33">
        <v>0</v>
      </c>
      <c r="E4" s="33">
        <v>0</v>
      </c>
      <c r="F4" s="33">
        <v>0</v>
      </c>
      <c r="G4" s="33">
        <f t="shared" si="0"/>
        <v>3</v>
      </c>
    </row>
    <row r="5" spans="1:7" ht="90" x14ac:dyDescent="0.25">
      <c r="A5" s="59">
        <v>4</v>
      </c>
      <c r="B5" s="32" t="s">
        <v>30</v>
      </c>
      <c r="C5" s="33">
        <v>1</v>
      </c>
      <c r="D5" s="33">
        <v>3</v>
      </c>
      <c r="E5" s="33">
        <v>0</v>
      </c>
      <c r="F5" s="33">
        <v>7</v>
      </c>
      <c r="G5" s="33">
        <f t="shared" si="0"/>
        <v>11</v>
      </c>
    </row>
    <row r="6" spans="1:7" ht="45" x14ac:dyDescent="0.25">
      <c r="A6" s="59">
        <v>5</v>
      </c>
      <c r="B6" s="32" t="s">
        <v>28</v>
      </c>
      <c r="C6" s="33">
        <v>0</v>
      </c>
      <c r="D6" s="33">
        <v>1</v>
      </c>
      <c r="E6" s="33">
        <v>0</v>
      </c>
      <c r="F6" s="33">
        <v>1</v>
      </c>
      <c r="G6" s="33">
        <f t="shared" si="0"/>
        <v>2</v>
      </c>
    </row>
    <row r="7" spans="1:7" ht="45" x14ac:dyDescent="0.25">
      <c r="A7" s="59">
        <v>6</v>
      </c>
      <c r="B7" s="32" t="s">
        <v>22</v>
      </c>
      <c r="C7" s="33">
        <v>1</v>
      </c>
      <c r="D7" s="33">
        <v>4</v>
      </c>
      <c r="E7" s="33">
        <v>6</v>
      </c>
      <c r="F7" s="33">
        <v>0</v>
      </c>
      <c r="G7" s="33">
        <f t="shared" si="0"/>
        <v>11</v>
      </c>
    </row>
    <row r="8" spans="1:7" ht="45" x14ac:dyDescent="0.25">
      <c r="A8" s="59">
        <v>7</v>
      </c>
      <c r="B8" s="32" t="s">
        <v>29</v>
      </c>
      <c r="C8" s="33">
        <v>0</v>
      </c>
      <c r="D8" s="33">
        <v>2</v>
      </c>
      <c r="E8" s="33">
        <v>3</v>
      </c>
      <c r="F8" s="33">
        <v>1</v>
      </c>
      <c r="G8" s="33">
        <f t="shared" si="0"/>
        <v>6</v>
      </c>
    </row>
    <row r="9" spans="1:7" ht="30" x14ac:dyDescent="0.25">
      <c r="A9" s="59">
        <v>8</v>
      </c>
      <c r="B9" s="32" t="s">
        <v>23</v>
      </c>
      <c r="C9" s="33">
        <v>2</v>
      </c>
      <c r="D9" s="33">
        <v>6</v>
      </c>
      <c r="E9" s="33">
        <v>0</v>
      </c>
      <c r="F9" s="33">
        <v>4</v>
      </c>
      <c r="G9" s="33">
        <v>0</v>
      </c>
    </row>
    <row r="10" spans="1:7" ht="60" x14ac:dyDescent="0.25">
      <c r="A10" s="59">
        <v>9</v>
      </c>
      <c r="B10" s="32" t="s">
        <v>21</v>
      </c>
      <c r="C10" s="33">
        <v>3</v>
      </c>
      <c r="D10" s="33">
        <v>2</v>
      </c>
      <c r="E10" s="33">
        <v>5</v>
      </c>
      <c r="F10" s="33">
        <v>1</v>
      </c>
      <c r="G10" s="33">
        <f t="shared" si="0"/>
        <v>11</v>
      </c>
    </row>
    <row r="11" spans="1:7" x14ac:dyDescent="0.25">
      <c r="A11" s="59">
        <v>10</v>
      </c>
      <c r="B11" s="32" t="s">
        <v>31</v>
      </c>
      <c r="C11" s="33">
        <v>3</v>
      </c>
      <c r="D11" s="33">
        <v>1</v>
      </c>
      <c r="E11" s="33">
        <v>2</v>
      </c>
      <c r="F11" s="33">
        <v>0</v>
      </c>
      <c r="G11" s="33">
        <f t="shared" si="0"/>
        <v>6</v>
      </c>
    </row>
    <row r="12" spans="1:7" ht="30" x14ac:dyDescent="0.25">
      <c r="A12" s="59">
        <v>11</v>
      </c>
      <c r="B12" s="32" t="s">
        <v>32</v>
      </c>
      <c r="C12" s="33">
        <v>0</v>
      </c>
      <c r="D12" s="33">
        <v>0</v>
      </c>
      <c r="E12" s="33">
        <v>2</v>
      </c>
      <c r="F12" s="33">
        <v>0</v>
      </c>
      <c r="G12" s="33">
        <f t="shared" si="0"/>
        <v>2</v>
      </c>
    </row>
    <row r="13" spans="1:7" x14ac:dyDescent="0.25">
      <c r="A13" s="59">
        <v>12</v>
      </c>
      <c r="B13" s="32"/>
      <c r="C13" s="33"/>
      <c r="D13" s="33"/>
      <c r="E13" s="33"/>
      <c r="F13" s="33"/>
      <c r="G13" s="33">
        <f t="shared" si="0"/>
        <v>0</v>
      </c>
    </row>
    <row r="14" spans="1:7" x14ac:dyDescent="0.25">
      <c r="A14" s="59">
        <v>13</v>
      </c>
      <c r="B14" s="32"/>
      <c r="C14" s="33"/>
      <c r="D14" s="33"/>
      <c r="E14" s="33"/>
      <c r="F14" s="33"/>
      <c r="G14" s="33">
        <f t="shared" si="0"/>
        <v>0</v>
      </c>
    </row>
    <row r="15" spans="1:7" x14ac:dyDescent="0.25">
      <c r="A15" s="59">
        <v>14</v>
      </c>
      <c r="B15" s="32"/>
      <c r="C15" s="33"/>
      <c r="D15" s="33"/>
      <c r="E15" s="33"/>
      <c r="F15" s="33"/>
      <c r="G15" s="33">
        <f t="shared" si="0"/>
        <v>0</v>
      </c>
    </row>
    <row r="16" spans="1:7" x14ac:dyDescent="0.25">
      <c r="A16" s="59">
        <v>15</v>
      </c>
      <c r="B16" s="32"/>
      <c r="C16" s="33"/>
      <c r="D16" s="33"/>
      <c r="E16" s="33"/>
      <c r="F16" s="33"/>
      <c r="G16" s="33">
        <f t="shared" si="0"/>
        <v>0</v>
      </c>
    </row>
    <row r="17" spans="1:7" x14ac:dyDescent="0.25">
      <c r="A17" s="59">
        <v>16</v>
      </c>
      <c r="B17" s="32"/>
      <c r="C17" s="33"/>
      <c r="D17" s="33"/>
      <c r="E17" s="33"/>
      <c r="F17" s="33"/>
      <c r="G17" s="33">
        <f t="shared" si="0"/>
        <v>0</v>
      </c>
    </row>
    <row r="18" spans="1:7" x14ac:dyDescent="0.25">
      <c r="A18" s="59"/>
      <c r="B18" s="34" t="s">
        <v>24</v>
      </c>
      <c r="C18" s="35">
        <f>SUM(C2:C17)</f>
        <v>13</v>
      </c>
      <c r="D18" s="35">
        <f>SUM(D2:D17)</f>
        <v>29</v>
      </c>
      <c r="E18" s="35">
        <f>SUM(E2:E17)</f>
        <v>26</v>
      </c>
      <c r="F18" s="35">
        <f>SUM(F2:F17)</f>
        <v>14</v>
      </c>
      <c r="G18" s="35">
        <f>SUM(G2:G17)</f>
        <v>70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SALUD</vt:lpstr>
      <vt:lpstr>PRIVADA</vt:lpstr>
      <vt:lpstr>DESARROLLO ECONOMICO</vt:lpstr>
      <vt:lpstr>I.A GUBERNAMENTALES</vt:lpstr>
      <vt:lpstr>RIESGO</vt:lpstr>
      <vt:lpstr>MINAS Y ENERGIA</vt:lpstr>
      <vt:lpstr>JURIDICA</vt:lpstr>
      <vt:lpstr>GENERAL</vt:lpstr>
      <vt:lpstr>EDUCACION</vt:lpstr>
      <vt:lpstr>HACIENDA</vt:lpstr>
      <vt:lpstr>SERVICIOS PUBLICOS</vt:lpstr>
      <vt:lpstr>CONSOLIDADO GENERAL DE LOS 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Gladis Herrera Lopez</dc:creator>
  <cp:lastModifiedBy>Gladis Herrera Lopez</cp:lastModifiedBy>
  <dcterms:created xsi:type="dcterms:W3CDTF">2026-09-09T14:45:35Z</dcterms:created>
  <dcterms:modified xsi:type="dcterms:W3CDTF">2026-09-11T14:00:36Z</dcterms:modified>
</cp:coreProperties>
</file>