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ngie Gallego\Documents\"/>
    </mc:Choice>
  </mc:AlternateContent>
  <xr:revisionPtr revIDLastSave="0" documentId="8_{D93F3AB0-4F7A-4ADE-9F21-3FF26934E400}" xr6:coauthVersionLast="47" xr6:coauthVersionMax="47" xr10:uidLastSave="{00000000-0000-0000-0000-000000000000}"/>
  <bookViews>
    <workbookView xWindow="-108" yWindow="-108" windowWidth="23256" windowHeight="12456" xr2:uid="{00000000-000D-0000-FFFF-FFFF00000000}"/>
  </bookViews>
  <sheets>
    <sheet name="IV TRIMESTRE" sheetId="2" r:id="rId1"/>
  </sheets>
  <externalReferences>
    <externalReference r:id="rId2"/>
  </externalReferences>
  <definedNames>
    <definedName name="_xlnm._FilterDatabase" localSheetId="0" hidden="1">'IV TRIMESTRE'!$A$4:$N$4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75" i="2" l="1"/>
  <c r="I674" i="2"/>
  <c r="I673" i="2"/>
  <c r="I672" i="2"/>
  <c r="I671" i="2"/>
  <c r="I670" i="2"/>
  <c r="I669" i="2"/>
  <c r="H669" i="2"/>
  <c r="H670" i="2" s="1"/>
  <c r="H671" i="2" s="1"/>
  <c r="H672" i="2" s="1"/>
  <c r="H673" i="2" s="1"/>
  <c r="H674" i="2" s="1"/>
  <c r="H675" i="2" s="1"/>
  <c r="I668" i="2"/>
  <c r="H668" i="2"/>
  <c r="I667" i="2"/>
  <c r="H667" i="2"/>
  <c r="I666" i="2"/>
  <c r="H666" i="2"/>
  <c r="H665" i="2"/>
  <c r="I664" i="2"/>
  <c r="I663" i="2"/>
  <c r="I660" i="2"/>
  <c r="I659" i="2"/>
  <c r="I658" i="2"/>
  <c r="I657" i="2"/>
  <c r="I656" i="2"/>
  <c r="I655" i="2"/>
  <c r="I654" i="2"/>
  <c r="I653" i="2"/>
  <c r="I652" i="2"/>
  <c r="I651" i="2"/>
  <c r="I649" i="2"/>
  <c r="L648" i="2"/>
  <c r="I648" i="2"/>
  <c r="I647" i="2"/>
  <c r="I643" i="2"/>
  <c r="I614" i="2" l="1"/>
  <c r="I613" i="2"/>
  <c r="I612" i="2"/>
  <c r="I611" i="2"/>
  <c r="I610" i="2"/>
  <c r="I609" i="2"/>
  <c r="I608" i="2"/>
  <c r="I607" i="2"/>
  <c r="G606" i="2"/>
  <c r="I606" i="2" s="1"/>
  <c r="I605" i="2"/>
  <c r="I604" i="2"/>
  <c r="I603" i="2"/>
  <c r="I601" i="2"/>
  <c r="I600" i="2"/>
  <c r="I599" i="2"/>
  <c r="I598" i="2"/>
  <c r="I597" i="2"/>
  <c r="I596" i="2"/>
  <c r="I595" i="2"/>
  <c r="I594" i="2"/>
  <c r="I593" i="2"/>
  <c r="I592" i="2"/>
  <c r="I591" i="2"/>
  <c r="I590" i="2"/>
  <c r="I576" i="2" l="1"/>
  <c r="I571" i="2"/>
  <c r="I570" i="2"/>
</calcChain>
</file>

<file path=xl/sharedStrings.xml><?xml version="1.0" encoding="utf-8"?>
<sst xmlns="http://schemas.openxmlformats.org/spreadsheetml/2006/main" count="5169" uniqueCount="2620">
  <si>
    <t>GOBERNACIÓN DE BOLÍVAR</t>
  </si>
  <si>
    <t>PROCESOS CONTRACTUALES</t>
  </si>
  <si>
    <t>VIGENCIA 2025 - III TRIMESTRE - 1 DE JULIO A CORTE 30 DE SEPTIEMBRE</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</si>
  <si>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</si>
  <si>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</si>
  <si>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</si>
  <si>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</si>
  <si>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</si>
  <si>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</si>
  <si>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</si>
  <si>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</si>
  <si>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</si>
  <si>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</si>
  <si>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</si>
  <si>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</si>
  <si>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</si>
  <si>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</si>
  <si>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DF-1846-2025</t>
  </si>
  <si>
    <t>Prestación de Servicios de apoyo a la gestión para el desarrollo de las actividades propias del proyecto denominado: FORTALECIMIENTO INSTITUCIONAL Y DOTACIÓN DE LA SECRETARÍA DE SEGURIDAD DEL DEPARTAMENTO DE BOLÍVAR VIGENCIA 2025 desarrollado por la Secretaria de Seguridad de la Gobernación de Bolívar.</t>
  </si>
  <si>
    <t>MERLYS GUERRA NAVARRO</t>
  </si>
  <si>
    <t>CONTRATACIÓN DIRECTA</t>
  </si>
  <si>
    <t>NO</t>
  </si>
  <si>
    <t>https://community.secop.gov.co/Public/Tendering/OpportunityDetail/Index?noticeUID=CO1.NTC.8204825&amp;isFromPublicArea=True&amp;isModal=true&amp;asPopupView=true</t>
  </si>
  <si>
    <t>SECRETARIA DE SEGURIDAD</t>
  </si>
  <si>
    <t>DF-2109-2025</t>
  </si>
  <si>
    <t xml:space="preserve">Prestación de servicios de apoyo a la gestión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 </t>
  </si>
  <si>
    <t>MARCO ANTONIO DE LEON GONZALEZ</t>
  </si>
  <si>
    <t>https://community.secop.gov.co/Public/Tendering/OpportunityDetail/Index?noticeUID=CO1.NTC.8346929&amp;isFromPublicArea=True&amp;isModal=true&amp;asPopupView=true</t>
  </si>
  <si>
    <t>SECRETARIA DE HACIENDA</t>
  </si>
  <si>
    <t>DF-2139-2025</t>
  </si>
  <si>
    <t>Prestación de Servicios de Apoyo a la Gestión para el desarrollo de las actividades propias de la SECRETARIA DE AGRICULTURA Y DESARROLLO RURAL de la Gobernación de Bolívar.</t>
  </si>
  <si>
    <t>EDER FLOREZ LOPEZ</t>
  </si>
  <si>
    <t>https://community.secop.gov.co/Public/Tendering/OpportunityDetail/Index?noticeUID=CO1.NTC.8366264&amp;isFromPublicArea=True&amp;isModal=true&amp;asPopupView=true</t>
  </si>
  <si>
    <t>SECRETARIA DE AGRICULTURA Y DESARROLLO RURAL</t>
  </si>
  <si>
    <t>DF-2140-2025</t>
  </si>
  <si>
    <t>PRESTACION DE SERVICIOS DE APOYO A LA GESTION PARA LA IMPLEMENTACION DE UNA ESTRATEGIAS DIGITALES, ENCAMINADA A FORTALECER LA COMUNICACIÓN MANTENER A LA COMUNIDAD INFORMADA SOBRE PROYECTOS, PROGRAMAS, LOS AVANCES Y LOGROS DE LA GESTIÓN DE LA GOBERNACIÓN DE BOLÍVAR, VIGENCIA 2025</t>
  </si>
  <si>
    <t>860015734-3</t>
  </si>
  <si>
    <t>PUBLICIDAD TORO S.A.S.</t>
  </si>
  <si>
    <t>https://community.secop.gov.co/Public/Tendering/OpportunityDetail/Index?noticeUID=CO1.NTC.8373330&amp;isFromPublicArea=True&amp;isModal=true&amp;asPopupView=true</t>
  </si>
  <si>
    <t>DIRECCION FUNCION PUBLICA</t>
  </si>
  <si>
    <t>DF-2141-2025</t>
  </si>
  <si>
    <t>PRESTACIÓN DE SERVICIOS PROFESIONALES PARA BRINDAR, ASESORÍA,  PLANEACIÓN ESTRATÉGICA, ACOMPAÑAMIENTO, A LA SECRETARIA DE HACIENDA EN EL MARCO DEL PROYECTO DENOMINADO, FORTALECIMIENTO Y SOSTENIBILIDAD FINANCIERA DEL DEPARTAMENTO DE BOLÍVAR.</t>
  </si>
  <si>
    <t>900398869-6</t>
  </si>
  <si>
    <t>PIVOT BI SAS</t>
  </si>
  <si>
    <t>https://community.secop.gov.co/Public/Tendering/OpportunityDetail/Index?noticeUID=CO1.NTC.8371675&amp;isFromPublicArea=True&amp;isModal=true&amp;asPopupView=true</t>
  </si>
  <si>
    <t>DF-2155-2025</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</si>
  <si>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</si>
  <si>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GREY MARIA ARIZA BALDOVINO</t>
  </si>
  <si>
    <t>SI</t>
  </si>
  <si>
    <t>https://community.secop.gov.co/Public/Tendering/OpportunityDetail/Index?noticeUID=CO1.NTC.8381441&amp;isFromPublicArea=True&amp;isModal=true&amp;asPopupView=true</t>
  </si>
  <si>
    <t>SECRETARÍA DE EDUCACIÓN</t>
  </si>
  <si>
    <t>DF-2156-2025</t>
  </si>
  <si>
    <t xml:space="preserve">Prestación de servicios de apoyo a la gestión para el desarrollo de actividades propias del proyecto denominado: ¨APOYO A LAS PERSONAS MAYORES CON RECURSOS DE ESTAMPILLA PARA EL BIENESTAR DEL ADULTO MAYOR EN LOS CENTROS DE VIDA Y CENTROS DE PROTECCIÓN DEL DEPARTAMENTO BOLÍVAR¨ de la secretaria de la mujer y desarrollo social. </t>
  </si>
  <si>
    <t>PAULA ANDREA ALVAREZ RAMOS</t>
  </si>
  <si>
    <t>https://community.secop.gov.co/Public/Tendering/OpportunityDetail/Index?noticeUID=CO1.NTC.8380487&amp;isFromPublicArea=True&amp;isModal=true&amp;asPopupView=true</t>
  </si>
  <si>
    <t>SECRETARIA DE LA MUJER Y DESARROLLO SOCIAL</t>
  </si>
  <si>
    <t>DF-2157-2025</t>
  </si>
  <si>
    <t>Prestación de Servicios de Apoyo a la Gestión para el desarrollo de las actividades propias de la Secretaria de Educación de la Gobernación de Bolívar</t>
  </si>
  <si>
    <t>1007573103-5</t>
  </si>
  <si>
    <t>CARLOS MARIO ALVIS JARAMILLO</t>
  </si>
  <si>
    <t>https://community.secop.gov.co/Public/Tendering/OpportunityDetail/Index?noticeUID=CO1.NTC.8380564&amp;isFromPublicArea=True&amp;isModal=true&amp;asPopupView=true</t>
  </si>
  <si>
    <t>DF-2158-2025</t>
  </si>
  <si>
    <t>Prestación de servicios profesionales para el desarrollo de actividades propias del proyecto denominado: "Fortalecimiento del Proceso de Conocimiento de la Gestión del Riesgo" de la OFICINA DE GESTIÓN DEL RIESGO DE DESASTRES de la Gobernación de Bolívar"</t>
  </si>
  <si>
    <t>LEIDYS  PAUTT CASTRO</t>
  </si>
  <si>
    <t>https://community.secop.gov.co/Public/Tendering/OpportunityDetail/Index?noticeUID=CO1.NTC.8381014&amp;isFromPublicArea=True&amp;isModal=true&amp;asPopupView=true</t>
  </si>
  <si>
    <t>OFICINA DE GESTION DEL RIESGO DE DESASTRES</t>
  </si>
  <si>
    <t>DF-2159-2025</t>
  </si>
  <si>
    <t xml:space="preserve">Prestación de Servicios de Apoyo a la Gestión para el desarrollo de las actividades propias de la DIRECCIÓN DE PRESUPUESTO de la  Secretaría de Hacienda de la Gobernación de Bolívar. 
</t>
  </si>
  <si>
    <t>ANIYETH PATRICIA TORRES LOPEZ</t>
  </si>
  <si>
    <t>https://community.secop.gov.co/Public/Tendering/OpportunityDetail/Index?noticeUID=CO1.NTC.8384975&amp;isFromPublicArea=True&amp;isModal=true&amp;asPopupView=true</t>
  </si>
  <si>
    <t>DF-2160-2025</t>
  </si>
  <si>
    <t>Prestación de servicios profesionales para el desarrollo de actividades propias del proyecto denominado: FORTALECIMIENTO DE LAS CAPACIDADES INSTITUCIONALES EN TEMAS DE VIVIENDA Y CONDICIONES DE HABITAT DE LOS ZODES NORTE, DIQUE, MONTES DE MARÍA, LOBA, LA MOJANA, ISLA DE MOMPOX Y MAGDALENA MEDIO DEL DEPARTAMENTO DE BOLÌVAR, desarrollado por la dirección de vivienda de la secretaria de desarrollo económico de la Gobernación de Bolívar.</t>
  </si>
  <si>
    <t>OSWALDO ANDRES BOSSA BUSTAMANTE</t>
  </si>
  <si>
    <t>https://community.secop.gov.co/Public/Tendering/OpportunityDetail/Index?noticeUID=CO1.NTC.8384896&amp;isFromPublicArea=True&amp;isModal=true&amp;asPopupView=true</t>
  </si>
  <si>
    <t>DIRECCION DE VIVIENDA</t>
  </si>
  <si>
    <t>DF-2161-2025</t>
  </si>
  <si>
    <t xml:space="preserve">Prestación de servicios profesionales para el desarrollo de actividades propias del proyecto denominado: FORTALECIMIENTO DE LAS CAPACIDADES INSTITUCIONALES EN TEMAS DE VIVIENDA Y CONDICIONES DE HABITAT DE LOS ZODES NORTE, DIQUE, MONTES DE MARÍA, LOBA, LA MOJANA, ISLA DE MOMPOX Y MAGDALENA MEDIO DEL DEPARTAMENTO DE BOLÌVAR, desarrollado por la dirección de vivienda de la secretaria de desarrollo económico de la Gobernación de Bolívar.
</t>
  </si>
  <si>
    <t>VICTOR  MISOL GOMEZ</t>
  </si>
  <si>
    <t>https://community.secop.gov.co/Public/Tendering/OpportunityDetail/Index?noticeUID=CO1.NTC.8386219&amp;isFromPublicArea=True&amp;isModal=true&amp;asPopupView=true</t>
  </si>
  <si>
    <t>DF-2164-2025</t>
  </si>
  <si>
    <t xml:space="preserve">Prestación de servicios de apoyo a la gestión para el desarrollo de actividades propias del proyecto denominado: DESARROLLO DE UN PROGRAMA PARA LA CUALIFICACIÓN DE SERVIDORES PÚBLICOS Y PROMOCIÓN DE LIDERAZGOS CONSTRUCTIVOS EN EL DEPARTAMENTO DE BOLÍVAR de la Dirección de Gobernanza de la Secretaria del Interior y Asuntos Gubernamentales. </t>
  </si>
  <si>
    <t>GABRIEL ANTONIO PULIDO CONTRERAS</t>
  </si>
  <si>
    <t>https://community.secop.gov.co/Public/Tendering/OpportunityDetail/Index?noticeUID=CO1.NTC.8397274&amp;isFromPublicArea=True&amp;isModal=true&amp;asPopupView=true</t>
  </si>
  <si>
    <t>DIRECCION DE GOBERNANZA</t>
  </si>
  <si>
    <t>DF-2165-2025</t>
  </si>
  <si>
    <t>PRESTACIÓN DE SERVICIOS PROFESIONALES PARA EL DESARROLLO DE LAS ACTIVIDADES PROPIAS DE LA SECRETARIA DEL INTERIOR Y ASUNTOS GUBERNAMENTALES EN EL MARCO DEL PROYECTO DENOMINADO CONSOLIDACIÓN DE LOS HÉROES DE BOLÍVAR A TRAVÉS DE ASISTENCIA TÉCNICA A MUNICIPIOS Y A LOS CUERPOS DE BOMBEROS DEL DEPARTAMENTO DE BOLÍVAR EN EL DEPARTAMENTO DE BOLÍVAR</t>
  </si>
  <si>
    <t>AUGUSTO RAFAEL VIANA PEREZ</t>
  </si>
  <si>
    <t>https://community.secop.gov.co/Public/Tendering/OpportunityDetail/Index?noticeUID=CO1.NTC.8396644&amp;isFromPublicArea=True&amp;isModal=true&amp;asPopupView=true</t>
  </si>
  <si>
    <t>SECRETARIA DEL INTERIOR Y ASUNTOS GUBERNAMENTALES</t>
  </si>
  <si>
    <t>DF-2166-2025</t>
  </si>
  <si>
    <t>ROBERTO ENRIQUE GUARDO ESTEPA</t>
  </si>
  <si>
    <t>https://community.secop.gov.co/Public/Tendering/OpportunityDetail/Index?noticeUID=CO1.NTC.8399321&amp;isFromPublicArea=True&amp;isModal=true&amp;asPopupView=true</t>
  </si>
  <si>
    <t>DF-2167-2025</t>
  </si>
  <si>
    <t>Prestación de Servicios Profesionales para el desarrollo de las actividades propias de la SECRETARIA PRIVADA de la Gobernación de Bolívar.</t>
  </si>
  <si>
    <t>MARTHA CECILIA ALVEAR PETRO</t>
  </si>
  <si>
    <t>https://community.secop.gov.co/Public/Tendering/OpportunityDetail/Index?noticeUID=CO1.NTC.8399602&amp;isFromPublicArea=True&amp;isModal=true&amp;asPopupView=true</t>
  </si>
  <si>
    <t>SECRETARIA PRIVADA</t>
  </si>
  <si>
    <t>DF-2168-2025</t>
  </si>
  <si>
    <t>Prestación de Servicios de Apoyo a la Gestión para el desarrollo de las actividades propias de la SECRETARIA PRIVADA en el marco del proyecto de inversión denominado: FORTALECIMIENTO DE LOS PROCESOS DE PARTICIPACIÓN CIUDADANA Y COMUNITARIOS EN EL DEPARTAMENTO DE BOLÍVAR.</t>
  </si>
  <si>
    <t>Yuris del Carmen Gomez Muñoz</t>
  </si>
  <si>
    <t>https://community.secop.gov.co/Public/Tendering/OpportunityDetail/Index?noticeUID=CO1.NTC.8396326&amp;isFromPublicArea=True&amp;isModal=true&amp;asPopupView=true</t>
  </si>
  <si>
    <t>DF-2169-2025</t>
  </si>
  <si>
    <t xml:space="preserve">Prestación de Servicios profesionales para el desarrollo de las actividades propias de la Secretaria Privada de la Gobernación de Bolívar
</t>
  </si>
  <si>
    <t>RODRIGO DE JESUS MARTELO RUIZ</t>
  </si>
  <si>
    <t>https://community.secop.gov.co/Public/Tendering/OpportunityDetail/Index?noticeUID=CO1.NTC.8395971&amp;isFromPublicArea=True&amp;isModal=true&amp;asPopupView=true</t>
  </si>
  <si>
    <t>DF-2179-2025</t>
  </si>
  <si>
    <t xml:space="preserve">Prestación de servicios de apoyo a la gestión para el desarrollo de actividades propias del proyecto denominado: FORTALECIMIENTO DE LA CAPACIDAD OPERATIVA DE LA SECRETARIA DE MOVILIDAD DE LA GOBERNACIÓN DE BOLÍVAR. </t>
  </si>
  <si>
    <t>JAIRO ANDRES ESCORCIA MONTERROSA</t>
  </si>
  <si>
    <t>https://community.secop.gov.co/Public/Tendering/OpportunityDetail/Index?noticeUID=CO1.NTC.8411640&amp;isFromPublicArea=True&amp;isModal=true&amp;asPopupView=true</t>
  </si>
  <si>
    <t>SECRETARIA DE MOVILIDAD</t>
  </si>
  <si>
    <t>DF-2180-2025</t>
  </si>
  <si>
    <t>YIRIS JOHANNA DOMINGUEZ LOBO</t>
  </si>
  <si>
    <t>https://community.secop.gov.co/Public/Tendering/OpportunityDetail/Index?noticeUID=CO1.NTC.8412044&amp;isFromPublicArea=True&amp;isModal=true&amp;asPopupView=true</t>
  </si>
  <si>
    <t>DF-2181-2025</t>
  </si>
  <si>
    <t>GABRIEL ENRIQUE GARCIA ROMERO</t>
  </si>
  <si>
    <t>https://community.secop.gov.co/Public/Tendering/OpportunityDetail/Index?noticeUID=CO1.NTC.8411411&amp;isFromPublicArea=True&amp;isModal=true&amp;asPopupView=true</t>
  </si>
  <si>
    <t>DF-2182-2025</t>
  </si>
  <si>
    <t xml:space="preserve">Prestación de Servicios de Apoyo a la Gestión para el desarrollo de las actividades propias de la SECRETARIA GENERAL de la Gobernación de Bolívar. 
</t>
  </si>
  <si>
    <t>MARIO  CAMARGO MEJIA</t>
  </si>
  <si>
    <t>https://community.secop.gov.co/Public/Tendering/OpportunityDetail/Index?noticeUID=CO1.NTC.8413304&amp;isFromPublicArea=True&amp;isModal=true&amp;asPopupView=true</t>
  </si>
  <si>
    <t>SECRETARIA GENERAL</t>
  </si>
  <si>
    <t>DF-2183-2025</t>
  </si>
  <si>
    <t xml:space="preserve">Prestación de Servicios de apoyo a la gestión para el desarrollo de actividades propias de la Dirección de Atención al Ciudadano y gestión documental de la secretaria general de la Gobernación de Bolívar. </t>
  </si>
  <si>
    <t>LUIS EMIRO DIAZ JARABA</t>
  </si>
  <si>
    <t>https://community.secop.gov.co/Public/Tendering/OpportunityDetail/Index?noticeUID=CO1.NTC.8412406&amp;isFromPublicArea=True&amp;isModal=true&amp;asPopupView=true</t>
  </si>
  <si>
    <t>DIRECCIÓN DE ATENCIÓN AL CIUDADANO Y GESTIÓN DOCUMENTAL</t>
  </si>
  <si>
    <t>DF-2184-2025</t>
  </si>
  <si>
    <t>CAMILO ANDRES POLO AGUILAR</t>
  </si>
  <si>
    <t>https://community.secop.gov.co/Public/Tendering/OpportunityDetail/Index?noticeUID=CO1.NTC.8417494&amp;isFromPublicArea=True&amp;isModal=true&amp;asPopupView=true</t>
  </si>
  <si>
    <t>DF-2185-2025</t>
  </si>
  <si>
    <t>Prestación de profesionales para el desarrollo de las actividades de la Dirección Atención al Ciudadano y Gestión Documental de la secretaria general de la Gobernación de Bolívar.</t>
  </si>
  <si>
    <t>DANIEL  ARNEDO</t>
  </si>
  <si>
    <t>https://community.secop.gov.co/Public/Tendering/OpportunityDetail/Index?noticeUID=CO1.NTC.8416886&amp;isFromPublicArea=True&amp;isModal=true&amp;asPopupView=true</t>
  </si>
  <si>
    <t>DF-2192-2025</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</si>
  <si>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FORTALECIMIENTO A LAS ACCIONES Y PROCESOS DE LOS ORGANISMOS COMUNALES EN EL DEPARTAMENTO DE BOLIVAR 2025.</t>
  </si>
  <si>
    <t>ENOEDIS SALAS CAÑATE</t>
  </si>
  <si>
    <t>https://community.secop.gov.co/Public/Tendering/OpportunityDetail/Index?noticeUID=CO1.NTC.8424351&amp;isFromPublicArea=True&amp;isModal=true&amp;asPopupView=true</t>
  </si>
  <si>
    <t>DF-2193-2025</t>
  </si>
  <si>
    <t>ROSA MAGDALENA ALCAZAR RICARDO</t>
  </si>
  <si>
    <t>https://community.secop.gov.co/Public/Tendering/OpportunityDetail/Index?noticeUID=CO1.NTC.8424392&amp;isFromPublicArea=True&amp;isModal=true&amp;asPopupView=true</t>
  </si>
  <si>
    <t>DF-2196-2025</t>
  </si>
  <si>
    <t xml:space="preserve">Prestación de servicios de apoyo a la gestión para el desarrollo de las actividades propias en el marco del proyecto denominado: ¨ FORTALECIMIENTO DE LA POLITICA PÚBLICA DE VICTIMAS EN TODOS SUS COMPONENTES EN EL DEPARTAMENTO DE BOLIVAR¨ de la Secretaria de Víctimas y Reconciliación de la Gobernación de Bolívar. </t>
  </si>
  <si>
    <t>JAIME ALDAIR ORTIZ TACHE</t>
  </si>
  <si>
    <t>https://community.secop.gov.co/Public/Tendering/OpportunityDetail/Index?noticeUID=CO1.NTC.8426102&amp;isFromPublicArea=True&amp;isModal=true&amp;asPopupView=true</t>
  </si>
  <si>
    <t>SECRETARIA DE VICTIMAS Y RECONCILIACION</t>
  </si>
  <si>
    <t>DF-2197-2025</t>
  </si>
  <si>
    <t>NELLY MARGOT PADILLA CASTILLO</t>
  </si>
  <si>
    <t>https://community.secop.gov.co/Public/Tendering/OpportunityDetail/Index?noticeUID=CO1.NTC.8428171&amp;isFromPublicArea=True&amp;isModal=true&amp;asPopupView=true</t>
  </si>
  <si>
    <t>DF-2198-2025</t>
  </si>
  <si>
    <t>Prestación de Servicios de apoyo a la gestión para el desarrollo de las actividades propias de la dirección de función pública de la Gobernación de Bolívar</t>
  </si>
  <si>
    <t>FRANCISCO ANTONIO MONTERROZA MARTINEZ</t>
  </si>
  <si>
    <t>https://community.secop.gov.co/Public/Tendering/OpportunityDetail/Index?noticeUID=CO1.NTC.8427333&amp;isFromPublicArea=True&amp;isModal=true&amp;asPopupView=true</t>
  </si>
  <si>
    <t>DF-2199-2025</t>
  </si>
  <si>
    <t>Prestación de Servicios profesionales para el desarrollo de las actividades propias del proyecto denominado: FORTALECIMIENTO INSTITUCIONAL Y DOTACIÓN DE LA SECRETARÍA DE SEGURIDAD DEL DEPARTAMENTO DE BOLÍVAR VIGENCIA 2025 desarrollado por la Secretaria de Seguridad de la Gobernación de Bolívar.</t>
  </si>
  <si>
    <t>PEDRO ANTONIO BUENDIA ALVAREZ</t>
  </si>
  <si>
    <t>https://community.secop.gov.co/Public/Tendering/OpportunityDetail/Index?noticeUID=CO1.NTC.8437830&amp;isFromPublicArea=True&amp;isModal=true&amp;asPopupView=true</t>
  </si>
  <si>
    <t>DF-2200-2025</t>
  </si>
  <si>
    <t>Prestación de servicios de apoyo a la gestión para el desarrollo de las actividades propias de la Dirección de Contabilidad de la Secretaría de Hacienda de la Gobernación de Bolívar.</t>
  </si>
  <si>
    <t>GISELLE MICHELLE GONZALEZ MERIÑO</t>
  </si>
  <si>
    <t>https://community.secop.gov.co/Public/Tendering/OpportunityDetail/Index?noticeUID=CO1.NTC.8437813&amp;isFromPublicArea=True&amp;isModal=true&amp;asPopupView=true</t>
  </si>
  <si>
    <t>DF-2201-2025</t>
  </si>
  <si>
    <t xml:space="preserve">Prestación de Servicios Profesionales para el desarrollo de las actividades propias de la DIRECCIÓN DE PRESUPUESTO de la Secretaría de Hacienda de la Gobernación de Bolívar. 
</t>
  </si>
  <si>
    <t>KATY ANDREA HERNANDEZ FLORES</t>
  </si>
  <si>
    <t>https://community.secop.gov.co/Public/Tendering/OpportunityDetail/Index?noticeUID=CO1.NTC.8436373&amp;isFromPublicArea=True&amp;isModal=true&amp;asPopupView=true</t>
  </si>
  <si>
    <t>DF-2203-2025</t>
  </si>
  <si>
    <t>Prestación de Servicios profesionales especializados para el desarrollo de las actividades propias de la Dirección Logísticas de la Secretaria General en el marco del proyecto FORTALECIMIENTO DE LA PRESENCIA INSTITUCIONAL DE LA GOBERNACION A TRAVES DEL PROGRAMA GUARDIANES DE BOLIVAR EN EL DEPARTAMENTO DE BOLÍVAR</t>
  </si>
  <si>
    <t>HAROLD RAFAEL AMOR GARI RIVERO</t>
  </si>
  <si>
    <t>https://community.secop.gov.co/Public/Tendering/OpportunityDetail/Index?noticeUID=CO1.NTC.8438068&amp;isFromPublicArea=True&amp;isModal=true&amp;asPopupView=true</t>
  </si>
  <si>
    <t>DF-2204-2025</t>
  </si>
  <si>
    <t>ORLANDO DENILSON ALVAREZ BLANQUICETT</t>
  </si>
  <si>
    <t>https://community.secop.gov.co/Public/Tendering/OpportunityDetail/Index?noticeUID=CO1.NTC.8437343&amp;isFromPublicArea=True&amp;isModal=true&amp;asPopupView=true</t>
  </si>
  <si>
    <t>DF-2205-2025</t>
  </si>
  <si>
    <t>Prestación de Servicios profesionales para el desarrollo de las actividades propias de la Secretaria de Movilidad de la Gobernación de Bolívar</t>
  </si>
  <si>
    <t>ANDREIS ALEXANDRA MERCADO CARDONA</t>
  </si>
  <si>
    <t>https://community.secop.gov.co/Public/Tendering/OpportunityDetail/Index?noticeUID=CO1.NTC.8438106&amp;isFromPublicArea=True&amp;isModal=true&amp;asPopupView=true</t>
  </si>
  <si>
    <t>DF-2206-2025</t>
  </si>
  <si>
    <t xml:space="preserve">Prestación de servicios profesionales para el desarrollo de las actividades propias en el marco del proyecto denominado: ¨ FORTALECIMIENTO DE LA POLITICA PÚBLICA DE VICTIMAS EN TODOS SUS COMPONENTES EN EL DEPARTAMENTO DE BOLIVAR¨ de la Secretaria de Víctimas y Reconciliación de la Gobernación de Bolívar. </t>
  </si>
  <si>
    <t>LUIS ALBERTO JEREZ ZURITA</t>
  </si>
  <si>
    <t>https://community.secop.gov.co/Public/Tendering/OpportunityDetail/Index?noticeUID=CO1.NTC.8442451&amp;isFromPublicArea=True&amp;isModal=true&amp;asPopupView=true</t>
  </si>
  <si>
    <t>DF-2207-2025</t>
  </si>
  <si>
    <t>CAROL  ROMERO GOMEZ</t>
  </si>
  <si>
    <t>https://community.secop.gov.co/Public/Tendering/OpportunityDetail/Index?noticeUID=CO1.NTC.8441038&amp;isFromPublicArea=True&amp;isModal=true&amp;asPopupView=true</t>
  </si>
  <si>
    <t>DF-2208-2025</t>
  </si>
  <si>
    <t>YOISMY DEL CARMEN BARRIOS PEREZ</t>
  </si>
  <si>
    <t>https://community.secop.gov.co/Public/Tendering/OpportunityDetail/Index?noticeUID=CO1.NTC.8441224&amp;isFromPublicArea=True&amp;isModal=true&amp;asPopupView=true</t>
  </si>
  <si>
    <t>DF-2209-2025</t>
  </si>
  <si>
    <t>CLAUDIA  COGOLLO NAVARRO</t>
  </si>
  <si>
    <t>https://community.secop.gov.co/Public/Tendering/OpportunityDetail/Index?noticeUID=CO1.NTC.8441230&amp;isFromPublicArea=True&amp;isModal=true&amp;asPopupView=true</t>
  </si>
  <si>
    <t>DF-2210-2025</t>
  </si>
  <si>
    <t>Prestación de Servicios de apoyo  la gestión para el desarrollo de las actividades propias de la Dirección Logísticas de la Secretaria General   en el marco del proyecto FORTALECIMIENTO DE LA PRESENCIA INSTITUCIONAL DE LA GOBERNACION A TRAVES DEL PROGRAMA GUARDIANES DE BOLIVAR EN EL DEPARTAMENTO DE BOLÍVAR.</t>
  </si>
  <si>
    <t>DAYMER VILLARRUEL RAMIREZ</t>
  </si>
  <si>
    <t>https://community.secop.gov.co/Public/Tendering/OpportunityDetail/Index?noticeUID=CO1.NTC.8439692&amp;isFromPublicArea=True&amp;isModal=true&amp;asPopupView=true</t>
  </si>
  <si>
    <t>DF-2219-2025</t>
  </si>
  <si>
    <t>Prestación de servicios profesionales especializados para el desarrollo de actividades propias de la oficina de control interno de la Gobernación de Bolívar</t>
  </si>
  <si>
    <t>CINDY PAOLA MARTINEZ ACEVEDO</t>
  </si>
  <si>
    <t>https://community.secop.gov.co/Public/Tendering/OpportunityDetail/Index?noticeUID=CO1.NTC.8454355&amp;isFromPublicArea=True&amp;isModal=true&amp;asPopupView=true</t>
  </si>
  <si>
    <t>OFICINA DE CONTROL INTERNO</t>
  </si>
  <si>
    <t>DF-2220-2025</t>
  </si>
  <si>
    <t>Prestación de Servicios de Apoyo a la Gestión para el desarrollo de las actividades propias de la SECRETARIA DE AGRICULTURA Y DESARROLLO RURAL de la Gobernación de Bolívar</t>
  </si>
  <si>
    <t>JARLET MARIA ALMEIDA PARRA</t>
  </si>
  <si>
    <t>https://community.secop.gov.co/Public/Tendering/OpportunityDetail/Index?noticeUID=CO1.NTC.8455175&amp;isFromPublicArea=True&amp;isModal=true&amp;asPopupView=true</t>
  </si>
  <si>
    <t>DF-2221-2025</t>
  </si>
  <si>
    <t>BRENDA CAROLINA NOVA GARCIA</t>
  </si>
  <si>
    <t>https://community.secop.gov.co/Public/Tendering/OpportunityDetail/Index?noticeUID=CO1.NTC.8454919&amp;isFromPublicArea=True&amp;isModal=true&amp;asPopupView=true</t>
  </si>
  <si>
    <t>DF-2222-2025</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</si>
  <si>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COBERTURA EDUCATIVA de la Gobernación de Bolívar. </t>
  </si>
  <si>
    <t>KATYA MARIA ESPINOSA DIAZ</t>
  </si>
  <si>
    <t>https://community.secop.gov.co/Public/Tendering/OpportunityDetail/Index?noticeUID=CO1.NTC.8456617&amp;isFromPublicArea=True&amp;isModal=true&amp;asPopupView=true</t>
  </si>
  <si>
    <t>DF-2225-2025</t>
  </si>
  <si>
    <t>YENIS PAOLA LIZARAZO RODELO</t>
  </si>
  <si>
    <t>https://community.secop.gov.co/Public/Tendering/OpportunityDetail/Index?noticeUID=CO1.NTC.8455264&amp;isFromPublicArea=True&amp;isModal=true&amp;asPopupView=true</t>
  </si>
  <si>
    <t>DF-2226-2025</t>
  </si>
  <si>
    <t xml:space="preserve">Prestación de Servicios profesionales para el desarrollo de las actividades propias de la Oficina Asesora de Comunicaciones y Prensa de la secretaria Privada de la Gobernación de Bolívar
</t>
  </si>
  <si>
    <t>ERICKA MARIA HERAZO VELA</t>
  </si>
  <si>
    <t>https://community.secop.gov.co/Public/Tendering/OpportunityDetail/Index?noticeUID=CO1.NTC.8454816&amp;isFromPublicArea=True&amp;isModal=true&amp;asPopupView=true</t>
  </si>
  <si>
    <t>DF-2227-2025</t>
  </si>
  <si>
    <t>GUSTAVO ALDRIN TRONCOSO GOMEZ</t>
  </si>
  <si>
    <t>https://community.secop.gov.co/Public/Tendering/OpportunityDetail/Index?noticeUID=CO1.NTC.8456808&amp;isFromPublicArea=True&amp;isModal=true&amp;asPopupView=true</t>
  </si>
  <si>
    <t>DF-2234-2025</t>
  </si>
  <si>
    <t>Prestación de Servicios de Apoyo a la Gestión para el desarrollo de las actividades propias de la Dirección de Contabilidad de la Secretaría de Hacienda de la Gobernación de Bolívar.</t>
  </si>
  <si>
    <t>FABIAN ENRIQUE PACHECO ROCHA</t>
  </si>
  <si>
    <t>https://community.secop.gov.co/Public/Tendering/OpportunityDetail/Index?noticeUID=CO1.NTC.8458739&amp;isFromPublicArea=True&amp;isModal=true&amp;asPopupView=true</t>
  </si>
  <si>
    <t>DF-2236-2025</t>
  </si>
  <si>
    <t xml:space="preserve">Prestación de servicios profesionales para el desarrollo de actividades propias del proyecto denominado: ¨APOYO A LAS PERSONAS MAYORES CON RECURSOS DE ESTAMPILLA PARA EL BIENESTAR DEL ADULTO MAYOR EN LOS CENTROS DE VIDA Y CENTROS DE PROTECCIÓN DEL DEPARTAMENTO BOLÍVAR¨ de la secretaria de la mujer y desarrollo social. </t>
  </si>
  <si>
    <t>YAMILE DEL CARMEN AMOR NARVAEZ</t>
  </si>
  <si>
    <t>https://community.secop.gov.co/Public/Tendering/OpportunityDetail/Index?noticeUID=CO1.NTC.8457331&amp;isFromPublicArea=True&amp;isModal=true&amp;asPopupView=true</t>
  </si>
  <si>
    <t>DF-2237-2025</t>
  </si>
  <si>
    <t>Prestación de Servicios profesionales para el desarrollo de las actividades propias de la Dirección de Planta de Establecimientos Educativos de la secretaria de Educación de la Gobernación de Bolívar</t>
  </si>
  <si>
    <t>KATHERINE PAOLA LOZANO GRANDETT</t>
  </si>
  <si>
    <t>https://community.secop.gov.co/Public/Tendering/OpportunityDetail/Index?noticeUID=CO1.NTC.8461457&amp;isFromPublicArea=True&amp;isModal=true&amp;asPopupView=true</t>
  </si>
  <si>
    <t>DF-2239-2025</t>
  </si>
  <si>
    <t>MARIA ALEJANDRA FERNANDEZ VELEZ</t>
  </si>
  <si>
    <t>https://community.secop.gov.co/Public/Tendering/OpportunityDetail/Index?noticeUID=CO1.NTC.8462350&amp;isFromPublicArea=True&amp;isModal=true&amp;asPopupView=true</t>
  </si>
  <si>
    <t>DF-2240-2025</t>
  </si>
  <si>
    <t>Prestación de Servicios de apoyo a la gestión para el desarrollo de las actividades propias de la Dirección de Función Publica de la Gobernación de Bolívar</t>
  </si>
  <si>
    <t>NATHALYA ANDREA ESCOBAR MOSCOTE</t>
  </si>
  <si>
    <t>https://community.secop.gov.co/Public/Tendering/OpportunityDetail/Index?noticeUID=CO1.NTC.8474847&amp;isFromPublicArea=True&amp;isModal=true&amp;asPopupView=true</t>
  </si>
  <si>
    <t>DF-2241-2025</t>
  </si>
  <si>
    <t>DARWIN ALEJANDRO BARBOSA MORALES</t>
  </si>
  <si>
    <t>https://community.secop.gov.co/Public/Tendering/OpportunityDetail/Index?noticeUID=CO1.NTC.8474990&amp;isFromPublicArea=True&amp;isModal=true&amp;asPopupView=true</t>
  </si>
  <si>
    <t>DF-2242-2025</t>
  </si>
  <si>
    <t>YULEIMA CAROLINA MEZA DIAZ</t>
  </si>
  <si>
    <t>https://community.secop.gov.co/Public/Tendering/OpportunityDetail/Index?noticeUID=CO1.NTC.8475690&amp;isFromPublicArea=True&amp;isModal=true&amp;asPopupView=true</t>
  </si>
  <si>
    <t>DF-2243-2025</t>
  </si>
  <si>
    <t>HAWIN ARCELIO ARGEL RODRIGUEZ</t>
  </si>
  <si>
    <t>https://community.secop.gov.co/Public/Tendering/OpportunityDetail/Index?noticeUID=CO1.NTC.8476009&amp;isFromPublicArea=True&amp;isModal=true&amp;asPopupView=true</t>
  </si>
  <si>
    <t>DF-2244-2025</t>
  </si>
  <si>
    <t>Prestación de Servicios Profesionales para el desarrollo de las actividades propias de la DIRECCIÓN DE SEGURIDAD de la SECRETARÍA SEGURIDAD de la Gobernación de Bolívar</t>
  </si>
  <si>
    <t>FEDERICO CHICO MERIÑO</t>
  </si>
  <si>
    <t>https://community.secop.gov.co/Public/Tendering/OpportunityDetail/Index?noticeUID=CO1.NTC.8478035&amp;isFromPublicArea=True&amp;isModal=true&amp;asPopupView=true</t>
  </si>
  <si>
    <t>DF-2245-2025</t>
  </si>
  <si>
    <t>PRESTACIÓN DE SERVICIOS DE APOYO A LA GESTIÓN EN LA PLANEACIÓN ESTRATÉGICA, ASESORIA ORGANIZACIÓN, Y CAPACITACIÓN EN MATERIA SEGURIDAD VIAL DIRIGIDAS A LOS ACTORES VIALES Y COMUNIDADES DEL DEPARTAMENTO, EN EL MARCO DEL PROYECTO DE INVERSIÓN DENOMINADO FORTALECIMIENTO DE LA CAPACIDAD OPERATIVA DE LA SECRETARÍA DE MOVILIDAD DEL DEPARTAMENTO DE BOLÍVAR, CONFORME A LA NORMATIVIDAD VIGENTE EN MATERIA DE TRÁNSITO, TRANSPORTE Y SEGURIDAD VIAL, VIGENCIA 2025</t>
  </si>
  <si>
    <t>901902120-5</t>
  </si>
  <si>
    <t>FUNDACION APRENDIZAJE DESARROLLO INFANTIL Y CARIBE FUNDIAC</t>
  </si>
  <si>
    <t>https://community.secop.gov.co/Public/Tendering/OpportunityDetail/Index?noticeUID=CO1.NTC.8482463&amp;isFromPublicArea=True&amp;isModal=true&amp;asPopupView=true</t>
  </si>
  <si>
    <t>DF-2248-2025</t>
  </si>
  <si>
    <t>ANDREA CAROLINA LOPEZ OSPINO</t>
  </si>
  <si>
    <t>https://community.secop.gov.co/Public/Tendering/OpportunityDetail/Index?noticeUID=CO1.NTC.8482012&amp;isFromPublicArea=True&amp;isModal=true&amp;asPopupView=true</t>
  </si>
  <si>
    <t>DF-2249-2025</t>
  </si>
  <si>
    <t>WENDY  ESCAMILLA MENDOZA</t>
  </si>
  <si>
    <t>https://community.secop.gov.co/Public/Tendering/OpportunityDetail/Index?noticeUID=CO1.NTC.8482197&amp;isFromPublicArea=True&amp;isModal=true&amp;asPopupView=true</t>
  </si>
  <si>
    <t>DF-2252-2025</t>
  </si>
  <si>
    <t>JORGE OMAR RIPOLL VERGEL</t>
  </si>
  <si>
    <t>https://community.secop.gov.co/Public/Tendering/OpportunityDetail/Index?noticeUID=CO1.NTC.8490491&amp;isFromPublicArea=True&amp;isModal=true&amp;asPopupView=true</t>
  </si>
  <si>
    <t>DF-2253-2025</t>
  </si>
  <si>
    <t>CHRISTIAN GUILLERMO ESTUPIÑAN USECHE</t>
  </si>
  <si>
    <t>https://community.secop.gov.co/Public/Tendering/OpportunityDetail/Index?noticeUID=CO1.NTC.8493715&amp;isFromPublicArea=True&amp;isModal=true&amp;asPopupView=true</t>
  </si>
  <si>
    <t>DF-2254-2025</t>
  </si>
  <si>
    <t>ELIVE  PORRAS LOZANO</t>
  </si>
  <si>
    <t>https://community.secop.gov.co/Public/Tendering/OpportunityDetail/Index?noticeUID=CO1.NTC.8492579&amp;isFromPublicArea=True&amp;isModal=true&amp;asPopupView=true</t>
  </si>
  <si>
    <t>DF-2255-2025</t>
  </si>
  <si>
    <t>Prestación de servicios profesionales para el desarrollo de actividades propias del proyecto denominado: IMPLEMENTAR ENCUENTROS COMUNITARIOS PARA EL FORTALECIMIENTO DE LA PARTICIPACIÓN CIUDADANA EN EL DEPARTAMENTO DE BOLÍVAR de la Dirección de Gobernanza de la Secretaría del interior y asuntos gubernamentales de la Gobernación de bolívar</t>
  </si>
  <si>
    <t>KATALINA  MONTALVO DE LA OSSA</t>
  </si>
  <si>
    <t>https://community.secop.gov.co/Public/Tendering/OpportunityDetail/Index?noticeUID=CO1.NTC.8494385&amp;isFromPublicArea=True&amp;isModal=true&amp;asPopupView=true</t>
  </si>
  <si>
    <t>DF-2256-2025</t>
  </si>
  <si>
    <t xml:space="preserve">Prestación de servicios de apoyo a la gestión para el desarrollo de las actividades propias de la Dirección Atención al Ciudadano y Gestión Documental de la secretaria general de la Gobernación de Bolívar.
</t>
  </si>
  <si>
    <t>ABRAHAM ALFONSO NADJAR PEREZ</t>
  </si>
  <si>
    <t>https://community.secop.gov.co/Public/Tendering/OpportunityDetail/Index?noticeUID=CO1.NTC.8494104&amp;isFromPublicArea=True&amp;isModal=true&amp;asPopupView=true</t>
  </si>
  <si>
    <t>DF-2257-2025</t>
  </si>
  <si>
    <t>Prestación de Servicios profesionales para el desarrollo de las actividades propias de la Secretaria Privada de la Gobernación de Bolívar.</t>
  </si>
  <si>
    <t>JORGE HUGO THEVENING AMARIS</t>
  </si>
  <si>
    <t>https://community.secop.gov.co/Public/Tendering/OpportunityDetail/Index?noticeUID=CO1.NTC.8510052&amp;isFromPublicArea=True&amp;isModal=true&amp;asPopupView=true</t>
  </si>
  <si>
    <t>DF-2258-2025</t>
  </si>
  <si>
    <t>MARY SOL HERRERA GARCIA</t>
  </si>
  <si>
    <t>https://community.secop.gov.co/Public/Tendering/OpportunityDetail/Index?noticeUID=CO1.NTC.8510050&amp;isFromPublicArea=True&amp;isModal=true&amp;asPopupView=true</t>
  </si>
  <si>
    <t>DF-2259-2025</t>
  </si>
  <si>
    <t xml:space="preserve">Prestación de Servicios Profesionales para el desarrollo de actividades propias de la Dirección Administrativa y Financiera de la Secretaría de Educación de la Gobernación de Bolívar. 
</t>
  </si>
  <si>
    <t>JULIO RAFAEL FERIA VALDEZ</t>
  </si>
  <si>
    <t>https://community.secop.gov.co/Public/Tendering/OpportunityDetail/Index?noticeUID=CO1.NTC.8510990&amp;isFromPublicArea=True&amp;isModal=true&amp;asPopupView=true</t>
  </si>
  <si>
    <t>DF-2260-2025</t>
  </si>
  <si>
    <t>Prestación de servicios profesionales  para el desarrollo de las actividades propias de la Secretaria del Interior y Asuntos Gubernamentales en el marco del proyecto denominado PREVENCIÓN DEL DELITO DE LA TRATA DE PERSONAS A TRAVÉS DE LA ESTRATEGIA "BOLÍVAR SIN CADENAS" EN EL DEPARTAMENTO DE BOLÍVAR</t>
  </si>
  <si>
    <t>CESAR AUGUSTO CASTRO BORJA</t>
  </si>
  <si>
    <t>$0</t>
  </si>
  <si>
    <t>https://community.secop.gov.co/Public/Tendering/OpportunityDetail/Index?noticeUID=CO1.NTC.8511093&amp;isFromPublicArea=True&amp;isModal=true&amp;asPopupView=true</t>
  </si>
  <si>
    <t>DF-2261-2025</t>
  </si>
  <si>
    <t>ANGELICA MARIA CARO PIMIENTA</t>
  </si>
  <si>
    <t>https://community.secop.gov.co/Public/Tendering/OpportunityDetail/Index?noticeUID=CO1.NTC.8510975&amp;isFromPublicArea=True&amp;isModal=true&amp;asPopupView=true</t>
  </si>
  <si>
    <t>DF-2262-2025</t>
  </si>
  <si>
    <t xml:space="preserve">Prestación de Servicios de apoyo a la gestión para el desarrollo de actividades propias de la Dirección de Atención al Ciudadano de la secretaria general de la Gobernación de Bolívar. </t>
  </si>
  <si>
    <t>KARLA PATRICIA ROMERO QUINTANA</t>
  </si>
  <si>
    <t>https://community.secop.gov.co/Public/Tendering/OpportunityDetail/Index?noticeUID=CO1.NTC.8511044&amp;isFromPublicArea=True&amp;isModal=true&amp;asPopupView=true</t>
  </si>
  <si>
    <t>DF-2263-2025</t>
  </si>
  <si>
    <t xml:space="preserve">Prestación de Servicios Profesionales para el desarrollo de actividades propias de la Dirección Administrativa y financiera de la Secretaría de Educación de la Gobernación de Bolívar. 
</t>
  </si>
  <si>
    <t>ALBERTO JOSE VASQUEZ TANUS</t>
  </si>
  <si>
    <t>https://community.secop.gov.co/Public/Tendering/OpportunityDetail/Index?noticeUID=CO1.NTC.8511477&amp;isFromPublicArea=True&amp;isModal=true&amp;asPopupView=true</t>
  </si>
  <si>
    <t>DF-2265-2025</t>
  </si>
  <si>
    <t xml:space="preserve">Prestación de servicios profesionales para el desarrollo de actividades propias del proyecto denominado: IMPLEMENTACIÓN DEL PROGRAMA DE ALIMENTACIÓN ESCOLAR PAE 2025 BOLÍVAR de la secretaría de educación de la Gobernación de Bolívar. </t>
  </si>
  <si>
    <t>ROSARIS  TORREJANO VILLARRUEL</t>
  </si>
  <si>
    <t>https://community.secop.gov.co/Public/Tendering/OpportunityDetail/Index?noticeUID=CO1.NTC.8514728&amp;isFromPublicArea=True&amp;isModal=true&amp;asPopupView=true</t>
  </si>
  <si>
    <t>DF-2266-2025</t>
  </si>
  <si>
    <t>Prestación de Servicios profesionales para el desarrollo de las actividades propias de la Dirección de Planta de Establecimientos Educativos de la Secretaria de Educación de la Gobernación de Bolívar</t>
  </si>
  <si>
    <t>WILLIAM TARRA ALVEAR</t>
  </si>
  <si>
    <t>https://community.secop.gov.co/Public/Tendering/OpportunityDetail/Index?noticeUID=CO1.NTC.8514819&amp;isFromPublicArea=True&amp;isModal=true&amp;asPopupView=true</t>
  </si>
  <si>
    <t>DF-2267-2025</t>
  </si>
  <si>
    <t>Prestación de Servicios Profesionales para el desarrollo de las actividades propias de la Dirección de Función Pública de la Gobernación de Bolívar</t>
  </si>
  <si>
    <t>CAMILA ANDREA MITROVICH JURADO</t>
  </si>
  <si>
    <t>https://community.secop.gov.co/Public/Tendering/OpportunityDetail/Index?noticeUID=CO1.NTC.8514826&amp;isFromPublicArea=True&amp;isModal=true&amp;asPopupView=true</t>
  </si>
  <si>
    <t>DF-2269-2025</t>
  </si>
  <si>
    <t>JULIET ALEJANDRA ESTRADA BERROCAL</t>
  </si>
  <si>
    <t>https://community.secop.gov.co/Public/Tendering/OpportunityDetail/Index?noticeUID=CO1.NTC.8516991&amp;isFromPublicArea=True&amp;isModal=true&amp;asPopupView=true</t>
  </si>
  <si>
    <t>DF-2270-2025</t>
  </si>
  <si>
    <t>SINDI DEL CARMEN VILLADIEGO JULIO</t>
  </si>
  <si>
    <t>https://community.secop.gov.co/Public/Tendering/OpportunityDetail/Index?noticeUID=CO1.NTC.8517350&amp;isFromPublicArea=True&amp;isModal=true&amp;asPopupView=true</t>
  </si>
  <si>
    <t>DF-2271-2025</t>
  </si>
  <si>
    <t>Prestación de Servicios Profesionales para el desarrollo de las actividades propias de la Secretaria de Planeación de la Gobernación de Bolívar.</t>
  </si>
  <si>
    <t>GENIS MARIA NIETO CENTENO</t>
  </si>
  <si>
    <t>https://community.secop.gov.co/Public/Tendering/OpportunityDetail/Index?noticeUID=CO1.NTC.8521151&amp;isFromPublicArea=True&amp;isModal=true&amp;asPopupView=true</t>
  </si>
  <si>
    <t>SECRETARIA DE PLANEACION</t>
  </si>
  <si>
    <t>DF-2272-2025</t>
  </si>
  <si>
    <t>CLAUDIA MILENA VILLADIEGO MAGALLANES</t>
  </si>
  <si>
    <t>https://community.secop.gov.co/Public/Tendering/OpportunityDetail/Index?noticeUID=CO1.NTC.8521063&amp;isFromPublicArea=True&amp;isModal=true&amp;asPopupView=true</t>
  </si>
  <si>
    <t>DF-2273-2025</t>
  </si>
  <si>
    <t xml:space="preserve">Prestación de Servicios profesionales para el desarrollo de actividades propias de la Dirección Administrativa de Planta y Establecimientos Educativos de la Secretaría de Educación de la Gobernación de Bolívar. 
</t>
  </si>
  <si>
    <t>JUAN DIEGO ARNEDO SIERRA</t>
  </si>
  <si>
    <t>https://community.secop.gov.co/Public/Tendering/OpportunityDetail/Index?noticeUID=CO1.NTC.8521301&amp;isFromPublicArea=True&amp;isModal=true&amp;asPopupView=true</t>
  </si>
  <si>
    <t>DF-2274-2025</t>
  </si>
  <si>
    <t>MIGUEL DE JESUS BATISTA CASTELLAR</t>
  </si>
  <si>
    <t>https://community.secop.gov.co/Public/Tendering/OpportunityDetail/Index?noticeUID=CO1.NTC.8520989&amp;isFromPublicArea=True&amp;isModal=true&amp;asPopupView=true</t>
  </si>
  <si>
    <t>DF-2275-2025</t>
  </si>
  <si>
    <t>RONALD ARTURO ZAMBRANO BALDOVINO</t>
  </si>
  <si>
    <t>https://community.secop.gov.co/Public/Tendering/OpportunityDetail/Index?noticeUID=CO1.NTC.8521086&amp;isFromPublicArea=True&amp;isModal=true&amp;asPopupView=true</t>
  </si>
  <si>
    <t>DF-2276-2025</t>
  </si>
  <si>
    <t>DAVID ANDRES FONSECA OLIER</t>
  </si>
  <si>
    <t>https://community.secop.gov.co/Public/Tendering/OpportunityDetail/Index?noticeUID=CO1.NTC.8521320&amp;isFromPublicArea=True&amp;isModal=true&amp;asPopupView=true</t>
  </si>
  <si>
    <t>DF-2277-2025</t>
  </si>
  <si>
    <t>Prestación de Servicios profesionales especializados para el desarrollo de las actividades propias de la Dirección de Función Publica de la Gobernación de Bolívar</t>
  </si>
  <si>
    <t>YELITSA CARLOTA DE LA ROSA MANJARREZ</t>
  </si>
  <si>
    <t>https://community.secop.gov.co/Public/Tendering/OpportunityDetail/Index?noticeUID=CO1.NTC.8527927&amp;isFromPublicArea=True&amp;isModal=true&amp;asPopupView=true</t>
  </si>
  <si>
    <t>DF-2278-2025</t>
  </si>
  <si>
    <t>Prestación de Servicios profesionales para el desarrollo de las actividades propias de la Dirección de Función Publica de la Gobernación de Bolívar</t>
  </si>
  <si>
    <t>JESUS ALBERTO PATERNINA SANCHEZ</t>
  </si>
  <si>
    <t>https://community.secop.gov.co/Public/Tendering/OpportunityDetail/Index?noticeUID=CO1.NTC.8527604&amp;isFromPublicArea=True&amp;isModal=true&amp;asPopupView=true</t>
  </si>
  <si>
    <t>DF-2279-2025</t>
  </si>
  <si>
    <t>Prestación de Servicios profesionales para el desarrollo de las actividades propias de la Dirección de Función Pública de la Gobernación de Bolívar</t>
  </si>
  <si>
    <t>DAYANA  ANAYA MANZUR</t>
  </si>
  <si>
    <t>https://community.secop.gov.co/Public/Tendering/OpportunityDetail/Index?noticeUID=CO1.NTC.8527284&amp;isFromPublicArea=True&amp;isModal=true&amp;asPopupView=true</t>
  </si>
  <si>
    <t>DF-2280-2025</t>
  </si>
  <si>
    <t>MALLORY ROSA ESQUIVEL RANGEL</t>
  </si>
  <si>
    <t>https://community.secop.gov.co/Public/Tendering/OpportunityDetail/Index?noticeUID=CO1.NTC.8527490&amp;isFromPublicArea=True&amp;isModal=true&amp;asPopupView=true</t>
  </si>
  <si>
    <t>DF-2281-2025</t>
  </si>
  <si>
    <t>PAOLA LUCIA MONTENEGRO VIVERO</t>
  </si>
  <si>
    <t>https://community.secop.gov.co/Public/Tendering/OpportunityDetail/Index?noticeUID=CO1.NTC.8527631&amp;isFromPublicArea=True&amp;isModal=true&amp;asPopupView=true</t>
  </si>
  <si>
    <t>DF-2282-2025</t>
  </si>
  <si>
    <t>Prestación de Servicios Profesionales Especializado para el desarrollo actividades propias de la Dirección Función Pública de la Gobernación de Bolívar.</t>
  </si>
  <si>
    <t>NELSON RUBEN PIÑERES SENIOR</t>
  </si>
  <si>
    <t>https://community.secop.gov.co/Public/Tendering/OpportunityDetail/Index?noticeUID=CO1.NTC.8527296&amp;isFromPublicArea=True&amp;isModal=true&amp;asPopupView=true</t>
  </si>
  <si>
    <t>DF-2283-2025</t>
  </si>
  <si>
    <t>CAROLINA  MEDINA CARDOZO</t>
  </si>
  <si>
    <t>https://community.secop.gov.co/Public/Tendering/OpportunityDetail/Index?noticeUID=CO1.NTC.8527962&amp;isFromPublicArea=True&amp;isModal=true&amp;asPopupView=true</t>
  </si>
  <si>
    <t>DF-2297-2025</t>
  </si>
  <si>
    <t>Prestación de Servicios Profesionales Especializados para el desarrollo de las actividades propias de la OFICINA ASESORA DE COMUNICACIONES Y PRENSA de la SECRETARIA PRIVADA de la Gobernación de Bolívar.</t>
  </si>
  <si>
    <t>JORGE MARIO POSADA GUTIERREZ</t>
  </si>
  <si>
    <t>https://community.secop.gov.co/Public/Tendering/OpportunityDetail/Index?noticeUID=CO1.NTC.8533977&amp;isFromPublicArea=True&amp;isModal=true&amp;asPopupView=true</t>
  </si>
  <si>
    <t>DF-2298-2025</t>
  </si>
  <si>
    <t>DAVID ANDRES FAJARDO GOMEZ</t>
  </si>
  <si>
    <t>https://community.secop.gov.co/Public/Tendering/OpportunityDetail/Index?noticeUID=CO1.NTC.8532394&amp;isFromPublicArea=True&amp;isModal=true&amp;asPopupView=true</t>
  </si>
  <si>
    <t>DF-2299-2025</t>
  </si>
  <si>
    <t>GIANNY  HEREDIA ARIZA</t>
  </si>
  <si>
    <t>https://community.secop.gov.co/Public/Tendering/OpportunityDetail/Index?noticeUID=CO1.NTC.8532407&amp;isFromPublicArea=True&amp;isModal=true&amp;asPopupView=true</t>
  </si>
  <si>
    <t>DF-2300-2025</t>
  </si>
  <si>
    <t>DAYANA CAROLINA RIOS HERNANDEZ</t>
  </si>
  <si>
    <t>https://community.secop.gov.co/Public/Tendering/OpportunityDetail/Index?noticeUID=CO1.NTC.8534170&amp;isFromPublicArea=True&amp;isModal=true&amp;asPopupView=true</t>
  </si>
  <si>
    <t>DF-2301-2025</t>
  </si>
  <si>
    <t>SHARYK DE JESUS OROZCO FERNANDEZ</t>
  </si>
  <si>
    <t>https://community.secop.gov.co/Public/Tendering/OpportunityDetail/Index?noticeUID=CO1.NTC.8542578&amp;isFromPublicArea=True&amp;isModal=true&amp;asPopupView=true</t>
  </si>
  <si>
    <t>DF-2302-2025</t>
  </si>
  <si>
    <t>ANDREA  NORIEGA DE AGUAS</t>
  </si>
  <si>
    <t>https://community.secop.gov.co/Public/Tendering/OpportunityDetail/Index?noticeUID=CO1.NTC.8542838&amp;isFromPublicArea=True&amp;isModal=true&amp;asPopupView=true</t>
  </si>
  <si>
    <t>DF-2303-2025</t>
  </si>
  <si>
    <t>CANDY CONSUELO MOLINARES CASTELLAR</t>
  </si>
  <si>
    <t>https://community.secop.gov.co/Public/Tendering/OpportunityDetail/Index?noticeUID=CO1.NTC.8542850&amp;isFromPublicArea=True&amp;isModal=true&amp;asPopupView=true</t>
  </si>
  <si>
    <t>DF-2304-2025</t>
  </si>
  <si>
    <t>ESPERANZA  RAMIREZ VARELA</t>
  </si>
  <si>
    <t>https://community.secop.gov.co/Public/Tendering/OpportunityDetail/Index?noticeUID=CO1.NTC.8543012&amp;isFromPublicArea=True&amp;isModal=true&amp;asPopupView=true</t>
  </si>
  <si>
    <t>DF-2305-2025</t>
  </si>
  <si>
    <t>Prestación de Servicios de profesionales para el desarrollo de las actividades propias de la Oficina Asesora de protocolo de la secretaria Privada de la Gobernación de 
Bolívar.</t>
  </si>
  <si>
    <t>MISAEL  PARDO SIERRA</t>
  </si>
  <si>
    <t>https://community.secop.gov.co/Public/Tendering/OpportunityDetail/Index?noticeUID=CO1.NTC.8542959&amp;isFromPublicArea=True&amp;isModal=true&amp;asPopupView=true</t>
  </si>
  <si>
    <t>OFICINA ASESORA DE PROTOCOLO</t>
  </si>
  <si>
    <t>DF-2306-2025</t>
  </si>
  <si>
    <t>Prestación de servicios profesionales para desarrollar actividades propias de la Dirección de Gobernanza de la secretaria del interior y asuntos gubernamentales de la gobernación de Bolívar.</t>
  </si>
  <si>
    <t>SILFREDO  PADILLA HERRERA</t>
  </si>
  <si>
    <t>https://community.secop.gov.co/Public/Tendering/OpportunityDetail/Index?noticeUID=CO1.NTC.8551256&amp;isFromPublicArea=True&amp;isModal=true&amp;asPopupView=true</t>
  </si>
  <si>
    <t>DF-2307-2025</t>
  </si>
  <si>
    <t>Prestación de Servicios Profesionales Especializados para el desarrollo de actividades propias de la OFICINA DE CONTROL INTERNO de la Gobernación de Bolívar.</t>
  </si>
  <si>
    <t>ORLANDO  PERIÑAN FLOREZ</t>
  </si>
  <si>
    <t>https://community.secop.gov.co/Public/Tendering/OpportunityDetail/Index?noticeUID=CO1.NTC.8551932&amp;isFromPublicArea=True&amp;isModal=true&amp;asPopupView=true</t>
  </si>
  <si>
    <t>DF-2308-2025</t>
  </si>
  <si>
    <t>Prestación de Servicios de apoyo a la gestión para el desarrollo de las actividades propias del proyecto denominado: GENERACIÓN DE ACCIONES DESDE LOS EQUIPOS DE GUARDIANES DE BOLÍVAR PARA LA PROMOCIÓN DE LA CONVIVENCIA CIUDADANA EN EL DEPARTAMENTO DE BOLÍVAR VIGENCIA 2025 desarrollado por la Secretaria de Seguridad de la Gobernación de Bolívar.</t>
  </si>
  <si>
    <t>ALEXIS  PEREZ ARDILA</t>
  </si>
  <si>
    <t>https://community.secop.gov.co/Public/Tendering/OpportunityDetail/Index?noticeUID=CO1.NTC.8550706&amp;isFromPublicArea=True&amp;isModal=true&amp;asPopupView=true</t>
  </si>
  <si>
    <t>DF-2309-2025</t>
  </si>
  <si>
    <t>Prestación de Servicios Profesionales Especializados para el desarrollo de las actividades propias de la Oficina Asesora de Protocolo de la secretaria privada de la Gobernación de 
Bolívar.</t>
  </si>
  <si>
    <t>KELLY JOHANNA GAVIRIA REYES</t>
  </si>
  <si>
    <t>https://community.secop.gov.co/Public/Tendering/OpportunityDetail/Index?noticeUID=CO1.NTC.8551974&amp;isFromPublicArea=True&amp;isModal=true&amp;asPopupView=true</t>
  </si>
  <si>
    <t>DF-2310-2025</t>
  </si>
  <si>
    <t>CARLOS ENRIQUE CARRASQUILLA RODRIGUEZ</t>
  </si>
  <si>
    <t>https://community.secop.gov.co/Public/Tendering/OpportunityDetail/Index?noticeUID=CO1.NTC.8551999&amp;isFromPublicArea=True&amp;isModal=true&amp;asPopupView=true</t>
  </si>
  <si>
    <t>DF-2312-2025</t>
  </si>
  <si>
    <t>Prestación de Servicios de Apoyo a la Gestión en el desarrollo de las actividades propias de la Oficina Asesora de Protocolo de la Secretaria Privada de la Gobernación de 
Bolívar.</t>
  </si>
  <si>
    <t>RODRIGO ANTONIO HERRERA ACUÑA</t>
  </si>
  <si>
    <t>https://community.secop.gov.co/Public/Tendering/OpportunityDetail/Index?noticeUID=CO1.NTC.8557148&amp;isFromPublicArea=True&amp;isModal=true&amp;asPopupView=true</t>
  </si>
  <si>
    <t>DF-2313-2025</t>
  </si>
  <si>
    <t>Prestación de Servicios de apoyo a la Gestión en el desarrollo de las actividades propias de la Oficina Asesora de protocolo de la secretaria Privada de la Gobernación de Bolívar.</t>
  </si>
  <si>
    <t>LUIS ANTONIO ANAYA LAMBRAÑO</t>
  </si>
  <si>
    <t>https://community.secop.gov.co/Public/Tendering/OpportunityDetail/Index?noticeUID=CO1.NTC.8556938&amp;isFromPublicArea=True&amp;isModal=true&amp;asPopupView=true</t>
  </si>
  <si>
    <t>DF-2314-2025</t>
  </si>
  <si>
    <t xml:space="preserve">Prestación de Servicios Profesionales para el desarrollo de las actividades propias de las funciones de la SECRETARIA DE INFRAESTRUCTURA de la Gobernación de Bolívar.
</t>
  </si>
  <si>
    <t>CARLOS RENE ROSALES ANDRADE</t>
  </si>
  <si>
    <t>https://community.secop.gov.co/Public/Tendering/OpportunityDetail/Index?noticeUID=CO1.NTC.8557665&amp;isFromPublicArea=True&amp;isModal=true&amp;asPopupView=true</t>
  </si>
  <si>
    <t>SECRETARÍA DE INFRAESTRUCTURA</t>
  </si>
  <si>
    <t>DF-2316-2025</t>
  </si>
  <si>
    <t>Prestación de Servicios de Apoyo a la Gestión para el desarrollo de las actividades propias de la DIRECCION DE RESTITUCIÓN DE TIERRAS de la SECRETARIA DE AGRICULTURA Y DESARROLLO RURAL de la Gobernación de Bolívar.</t>
  </si>
  <si>
    <t>JUAN JOSE RODRIGUEZ ALMEIDA</t>
  </si>
  <si>
    <t>https://community.secop.gov.co/Public/Tendering/OpportunityDetail/Index?noticeUID=CO1.NTC.8565335&amp;isFromPublicArea=True&amp;isModal=true&amp;asPopupView=true</t>
  </si>
  <si>
    <t>DF-2317-2025</t>
  </si>
  <si>
    <t xml:space="preserve">Prestación de Servicios de apoyo a la gestión para el desarrollo de las actividades propias de la Dirección de Función Pública de la Gobernación de Bolívar
</t>
  </si>
  <si>
    <t>1149450756-1</t>
  </si>
  <si>
    <t>OMAR DE JESUS ALVEAR MITROVICH</t>
  </si>
  <si>
    <t>https://community.secop.gov.co/Public/Tendering/OpportunityDetail/Index?noticeUID=CO1.NTC.8565396&amp;isFromPublicArea=True&amp;isModal=true&amp;asPopupView=true</t>
  </si>
  <si>
    <t>DF-2318-2025</t>
  </si>
  <si>
    <t>Prestación de servicios de apoyo a la gestión para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</si>
  <si>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FABER RAFAEL TORRES PEREZ</t>
  </si>
  <si>
    <t>https://community.secop.gov.co/Public/Tendering/OpportunityDetail/Index?noticeUID=CO1.NTC.8567384&amp;isFromPublicArea=True&amp;isModal=true&amp;asPopupView=true</t>
  </si>
  <si>
    <t>DF-2320-2025</t>
  </si>
  <si>
    <t>JESUS ALEJANDRO POLO REYES</t>
  </si>
  <si>
    <t>https://community.secop.gov.co/Public/Tendering/OpportunityDetail/Index?noticeUID=CO1.NTC.8565371&amp;isFromPublicArea=True&amp;isModal=true&amp;asPopupView=true</t>
  </si>
  <si>
    <t>DF-2327-2025</t>
  </si>
  <si>
    <t>Prestación de Servicios de apoyo a la gestión para el desarrollo de las actividades propias de la dirección de función publica de la Gobernación de Bolívar</t>
  </si>
  <si>
    <t>MATILDE  BARON RODRIGUEZ</t>
  </si>
  <si>
    <t>https://community.secop.gov.co/Public/Tendering/OpportunityDetail/Index?noticeUID=CO1.NTC.8569056&amp;isFromPublicArea=True&amp;isModal=true&amp;asPopupView=true</t>
  </si>
  <si>
    <t>DF-2328-2025</t>
  </si>
  <si>
    <t>Prestación de servicios profesionales en desarrollo de las actividades propias de la Dirección de Contabilidad de la Secretaría de Hacienda de la gobernación de Bolívar.</t>
  </si>
  <si>
    <t>MARLY DE JESUS LOTTAU FLOREZ</t>
  </si>
  <si>
    <t>https://community.secop.gov.co/Public/Tendering/OpportunityDetail/Index?noticeUID=CO1.NTC.8568299&amp;isFromPublicArea=True&amp;isModal=true&amp;asPopupView=true</t>
  </si>
  <si>
    <t>DF-2329-2025</t>
  </si>
  <si>
    <t>Prestación de Servicios   de apoyo a  la gestion para el desarrollo de las actividades propias de la Secretaria Privada de la Gobernacion de Bolivar.</t>
  </si>
  <si>
    <t>ADRIAN JOSE LARIOS MOLINA</t>
  </si>
  <si>
    <t>https://community.secop.gov.co/Public/Tendering/OpportunityDetail/Index?noticeUID=CO1.NTC.8568647&amp;isFromPublicArea=True&amp;isModal=true&amp;asPopupView=true</t>
  </si>
  <si>
    <t>DF-2330-2025</t>
  </si>
  <si>
    <t>MARIA JOSE ARRIETA SILGADO</t>
  </si>
  <si>
    <t>https://community.secop.gov.co/Public/Tendering/OpportunityDetail/Index?noticeUID=CO1.NTC.8569773&amp;isFromPublicArea=True&amp;isModal=true&amp;asPopupView=true</t>
  </si>
  <si>
    <t>DF-2331-2025</t>
  </si>
  <si>
    <t xml:space="preserve">Prestación de servicios profesionales para el desarrollo de las actividades propias de la Dirección de Ingresos de la secretaria de Hacienda de la Gobernación de Bolívar. </t>
  </si>
  <si>
    <t>JHOANDER  BELLO BERRIO</t>
  </si>
  <si>
    <t>https://community.secop.gov.co/Public/Tendering/OpportunityDetail/Index?noticeUID=CO1.NTC.8578005&amp;isFromPublicArea=True&amp;isModal=true&amp;asPopupView=true</t>
  </si>
  <si>
    <t>DF-2333-2025</t>
  </si>
  <si>
    <t>ANA MARIA GARROS TORRES</t>
  </si>
  <si>
    <t>https://community.secop.gov.co/Public/Tendering/OpportunityDetail/Index?noticeUID=CO1.NTC.8577535&amp;isFromPublicArea=True&amp;isModal=true&amp;asPopupView=true</t>
  </si>
  <si>
    <t>DF-2335-2025</t>
  </si>
  <si>
    <t>KHERIN JOHANA JIMENEZ GONZALEZRUBIO</t>
  </si>
  <si>
    <t>https://community.secop.gov.co/Public/Tendering/OpportunityDetail/Index?noticeUID=CO1.NTC.8605761&amp;isFromPublicArea=True&amp;isModal=true&amp;asPopupView=true</t>
  </si>
  <si>
    <t>DF-2338-2025</t>
  </si>
  <si>
    <t>BIENVENIDA DEL CARMEN LORA PEREZ</t>
  </si>
  <si>
    <t>https://community.secop.gov.co/Public/Tendering/OpportunityDetail/Index?noticeUID=CO1.NTC.8634268&amp;isFromPublicArea=True&amp;isModal=true&amp;asPopupView=true</t>
  </si>
  <si>
    <t>DF-2339-2025</t>
  </si>
  <si>
    <t>PRESTACIÓN DE SERVICIOS DE APOYO A LA GESTIÓN PARA   EL DESARROLLO DE  LAS ACTIVIDADES  FIJADAS  EN EL PLAN INSTITUCIONAL DE CAPACITACIÓN PIC, DE LA DIRECCION FUNCION PUBLICA DE LA GOBERNACION DE BOLIVAR, VIGENCIA 2025.</t>
  </si>
  <si>
    <t>891000692-1</t>
  </si>
  <si>
    <t>CORPORACION UNIVERSIDAD DEL SINU ELIAS BECHARA ZAINUM</t>
  </si>
  <si>
    <t>https://community.secop.gov.co/Public/Tendering/OpportunityDetail/Index?noticeUID=CO1.NTC.8625739&amp;isFromPublicArea=True&amp;isModal=true&amp;asPopupView=true</t>
  </si>
  <si>
    <t>DF-2340-2025</t>
  </si>
  <si>
    <t>Prestación de Servicios de apoyo a la Gestión en el desarrollo de las actividades propias de la Oficina Asesora de protocolo de la secretaria Privada de la Gobernación de 
Bolívar.</t>
  </si>
  <si>
    <t>JORGE LUIS GARCIA DE HOYOS</t>
  </si>
  <si>
    <t>https://community.secop.gov.co/Public/Tendering/OpportunityDetail/Index?noticeUID=CO1.NTC.8626968&amp;isFromPublicArea=True&amp;isModal=true&amp;asPopupView=true</t>
  </si>
  <si>
    <t>DF-2341-2025</t>
  </si>
  <si>
    <t>Prestación de Servicios de Apoyo a la Gestión en el desarrollo de las actividades propias de la Oficina asesora de Protocolo de la Secretaria Privada de la Gobernación de Bolívar.</t>
  </si>
  <si>
    <t>NESTOR  GARCIA DE HOYOS</t>
  </si>
  <si>
    <t>https://community.secop.gov.co/Public/Tendering/OpportunityDetail/Index?noticeUID=CO1.NTC.8626159&amp;isFromPublicArea=True&amp;isModal=true&amp;asPopupView=true</t>
  </si>
  <si>
    <t>DF-2342-2025</t>
  </si>
  <si>
    <t>SINDI PAOLA DITTA CASSIANI</t>
  </si>
  <si>
    <t>https://community.secop.gov.co/Public/Tendering/OpportunityDetail/Index?noticeUID=CO1.NTC.8626639&amp;isFromPublicArea=True&amp;isModal=true&amp;asPopupView=true</t>
  </si>
  <si>
    <t>DF-2344-2025</t>
  </si>
  <si>
    <t>Prestación de servicios profesionales para el desarrollo de actividades propias de la oficina de control interno de la Gobernación de Bolívar</t>
  </si>
  <si>
    <t>1002243327-4</t>
  </si>
  <si>
    <t>VALENTINA  GRAU POLO</t>
  </si>
  <si>
    <t>https://community.secop.gov.co/Public/Tendering/OpportunityDetail/Index?noticeUID=CO1.NTC.8627303&amp;isFromPublicArea=True&amp;isModal=true&amp;asPopupView=true</t>
  </si>
  <si>
    <t>DF-2345-2025</t>
  </si>
  <si>
    <t xml:space="preserve">Prestación de Servicios de apoyo a la gestión para el desarrollo de las actividades propias de la oficina asesora de protocolo de la Secretaria Privada de la Gobernación de Bolívar
</t>
  </si>
  <si>
    <t>LAUREANO JAVIER FIGUEROA MORALES</t>
  </si>
  <si>
    <t>https://community.secop.gov.co/Public/Tendering/OpportunityDetail/Index?noticeUID=CO1.NTC.8627361&amp;isFromPublicArea=True&amp;isModal=true&amp;asPopupView=true</t>
  </si>
  <si>
    <t>DF-2346-2025</t>
  </si>
  <si>
    <t>CINDY PAOLA PALOMINO DIAZ</t>
  </si>
  <si>
    <t>https://community.secop.gov.co/Public/Tendering/OpportunityDetail/Index?noticeUID=CO1.NTC.8630568&amp;isFromPublicArea=True&amp;isModal=true&amp;asPopupView=true</t>
  </si>
  <si>
    <t>DF-2347-2025</t>
  </si>
  <si>
    <t>CAMILO ANDRES FELIPE PINO MONROY</t>
  </si>
  <si>
    <t>https://community.secop.gov.co/Public/Tendering/OpportunityDetail/Index?noticeUID=CO1.NTC.8630582&amp;isFromPublicArea=True&amp;isModal=true&amp;asPopupView=true</t>
  </si>
  <si>
    <t>DF-2355-2025</t>
  </si>
  <si>
    <t>Prestación de servicios profesionales para el desarrollo de las actividades propias de la Dirección Función Pública de la Gobernación de Bolívar.</t>
  </si>
  <si>
    <t>LINNY KATHERINE CABARCAS RUA</t>
  </si>
  <si>
    <t>https://community.secop.gov.co/Public/Tendering/OpportunityDetail/Index?noticeUID=CO1.NTC.8630373&amp;isFromPublicArea=True&amp;isModal=true&amp;asPopupView=true</t>
  </si>
  <si>
    <t>DF-2356-2025</t>
  </si>
  <si>
    <t>SILVIA ROSA CANTILLO MORENO</t>
  </si>
  <si>
    <t>https://community.secop.gov.co/Public/Tendering/OpportunityDetail/Index?noticeUID=CO1.NTC.8634328&amp;isFromPublicArea=True&amp;isModal=true&amp;asPopupView=true</t>
  </si>
  <si>
    <t>DF-2357-2025</t>
  </si>
  <si>
    <t>Prestación de servicios profesionales para el desarrollo de las actividades de la Dirección Atención al Ciudadano y Gestión Documental de la secretaria general de la Gobernación de Bolívar.</t>
  </si>
  <si>
    <t>SILVIA MARIA CORREA LOPEZ</t>
  </si>
  <si>
    <t>29/08/2025</t>
  </si>
  <si>
    <t>https://community.secop.gov.co/Public/Tendering/OpportunityDetail/Index?noticeUID=CO1.NTC.8634367&amp;isFromPublicArea=True&amp;isModal=true&amp;asPopupView=true</t>
  </si>
  <si>
    <t>DF-2358-2025</t>
  </si>
  <si>
    <t>PRESTACIÓN DE SERVICIOS PROFESIONALES PARA EL DESARROLLO DE ACTIVIDADES PROPIAS DE LA OFICINA ASESORA DE PROTOCOLO DE LA SECRETARIA PRIVADA DE LA GOBERNACIÓN DE BOLÍVAR.</t>
  </si>
  <si>
    <t>YENIFER  GAVIRIA REYES</t>
  </si>
  <si>
    <t>https://community.secop.gov.co/Public/Tendering/OpportunityDetail/Index?noticeUID=CO1.NTC.8634500&amp;isFromPublicArea=True&amp;isModal=true&amp;asPopupView=true</t>
  </si>
  <si>
    <t>DF-2359-2025</t>
  </si>
  <si>
    <t xml:space="preserve">Prestación de Servicios de apoyo a la gestión para el desarrollo de actividades propias de la secretaria general de la Gobernación de Bolívar. </t>
  </si>
  <si>
    <t>DORLIN  MERCADO ACEVEDO</t>
  </si>
  <si>
    <t>https://community.secop.gov.co/Public/Tendering/OpportunityDetail/Index?noticeUID=CO1.NTC.8632495&amp;isFromPublicArea=True&amp;isModal=true&amp;asPopupView=true</t>
  </si>
  <si>
    <t>DF-2361-2025</t>
  </si>
  <si>
    <t>SINDY YULIANA ACOSTA VALENZUELA</t>
  </si>
  <si>
    <t>https://community.secop.gov.co/Public/Tendering/OpportunityDetail/Index?noticeUID=CO1.NTC.8634435&amp;isFromPublicArea=True&amp;isModal=true&amp;asPopupView=true</t>
  </si>
  <si>
    <t>DF-2362-2025</t>
  </si>
  <si>
    <t>Prestación de Servicios Profesionales para el desarrollo de las actividades propias de la Secretaria de Movilidad de la Gobernación de Bolívar</t>
  </si>
  <si>
    <t>INGRID MARIA GUILLEN VILLALBA</t>
  </si>
  <si>
    <t>https://community.secop.gov.co/Public/Tendering/OpportunityDetail/Index?noticeUID=CO1.NTC.8639430&amp;isFromPublicArea=True&amp;isModal=true&amp;asPopupView=true</t>
  </si>
  <si>
    <t>DF-2363-2025</t>
  </si>
  <si>
    <t>Prestación de servicios Profesionales especializados para el desarrollo de las actividades propias de la Dirección de Ambiente y Desarrollo Sostenible de la Gobernación de Bolívar</t>
  </si>
  <si>
    <t>DANIELLA  RODRIGUEZ RODRIGUEZ</t>
  </si>
  <si>
    <t>https://community.secop.gov.co/Public/Tendering/OpportunityDetail/Index?noticeUID=CO1.NTC.8638637&amp;isFromPublicArea=True&amp;isModal=true&amp;asPopupView=true</t>
  </si>
  <si>
    <t>DIRECCION DE AMBIENTE Y DESARROLLO SOSTENIBLE</t>
  </si>
  <si>
    <t>DF-2364-2025</t>
  </si>
  <si>
    <t>CARLOS ALBERTO PAYARES MEZA</t>
  </si>
  <si>
    <t>https://community.secop.gov.co/Public/Tendering/OpportunityDetail/Index?noticeUID=CO1.NTC.8638992&amp;isFromPublicArea=True&amp;isModal=true&amp;asPopupView=true</t>
  </si>
  <si>
    <t>DF-2365-2025</t>
  </si>
  <si>
    <t>DIANA MARCELA LOBO PEÑA</t>
  </si>
  <si>
    <t>https://community.secop.gov.co/Public/Tendering/OpportunityDetail/Index?noticeUID=CO1.NTC.8639330&amp;isFromPublicArea=True&amp;isModal=true&amp;asPopupView=true</t>
  </si>
  <si>
    <t>DF-2366-2025</t>
  </si>
  <si>
    <t>Prestación de servicios de apoyo a la gestión para el desarrollo de actividades propias de la Secretaría de Paz, Victimas y Reconciliación de la Gobernación de Bolívar.</t>
  </si>
  <si>
    <t>ANA ISABEL SEQUEDA PEREZ</t>
  </si>
  <si>
    <t>https://community.secop.gov.co/Public/Tendering/OpportunityDetail/Index?noticeUID=CO1.NTC.8646506&amp;isFromPublicArea=True&amp;isModal=true&amp;asPopupView=true</t>
  </si>
  <si>
    <t>SECRETARIA DE PAZ, VICTIMAS Y RECONCILIACION</t>
  </si>
  <si>
    <t>DF-2367-2025</t>
  </si>
  <si>
    <t>Prestación de Servicios de Apoyo a la Gestión para el desarrollo de las actividades propias de la SECRETARIA DE VICTIMAS Y RECONCILIACION de la Gobernación de Bolívar.</t>
  </si>
  <si>
    <t>HUGO ALBERTO DURAN BASTIDAS</t>
  </si>
  <si>
    <t>https://community.secop.gov.co/Public/Tendering/OpportunityDetail/Index?noticeUID=CO1.NTC.8645386&amp;isFromPublicArea=True&amp;isModal=true&amp;asPopupView=true</t>
  </si>
  <si>
    <t>DF-2368-2025</t>
  </si>
  <si>
    <t xml:space="preserve">Prestación de servicios de profesionales para el desarrollo de las actividades propias en el marco del proyecto denominado: ¨ FORTALECIMIENTO DE LA POLITICA PÚBLICA DE VICTIMAS EN TODOS SUS COMPONENTES EN EL DEPARTAMENTO DE BOLIVAR¨ de la Secretaria de Víctimas y Reconciliación de la Gobernación de Bolívar. </t>
  </si>
  <si>
    <t>YOLANDA  BARRIOS ARTEAGA</t>
  </si>
  <si>
    <t>https://community.secop.gov.co/Public/Tendering/OpportunityDetail/Index?noticeUID=CO1.NTC.8646870&amp;isFromPublicArea=True&amp;isModal=true&amp;asPopupView=true</t>
  </si>
  <si>
    <t>DF-2369-2025</t>
  </si>
  <si>
    <t>Prestación de Servicios profesionales Especializados para el desarrollo de las actividades propias de la Dirección de Función Pública de la Gobernación de Bolívar</t>
  </si>
  <si>
    <t>ERIKA TATIANA MEJIA DE AVILA</t>
  </si>
  <si>
    <t>https://community.secop.gov.co/Public/Tendering/OpportunityDetail/Index?noticeUID=CO1.NTC.8645238&amp;isFromPublicArea=True&amp;isModal=true&amp;asPopupView=true</t>
  </si>
  <si>
    <t>DF-2370-2025</t>
  </si>
  <si>
    <t>LINDA MARIA PINEDO PUELLO</t>
  </si>
  <si>
    <t>https://community.secop.gov.co/Public/Tendering/OpportunityDetail/Index?noticeUID=CO1.NTC.8644684&amp;isFromPublicArea=True&amp;isModal=true&amp;asPopupView=true</t>
  </si>
  <si>
    <t>DF-2371-2025</t>
  </si>
  <si>
    <t>LINA  PIÑEREZ HADECHNY</t>
  </si>
  <si>
    <t>https://community.secop.gov.co/Public/Tendering/OpportunityDetail/Index?noticeUID=CO1.NTC.8647352&amp;isFromPublicArea=True&amp;isModal=true&amp;asPopupView=true</t>
  </si>
  <si>
    <t>DF-2372-2025</t>
  </si>
  <si>
    <t>Prestación de Servicios Profesionales para el desarrollo de actividades propias de la Secretaria de la Igualdad de la Gobernación de Bolívar.</t>
  </si>
  <si>
    <t>1050953857-7</t>
  </si>
  <si>
    <t>HELLY JOHANNA CASTELLON PUELLO</t>
  </si>
  <si>
    <t>https://community.secop.gov.co/Public/Tendering/OpportunityDetail/Index?noticeUID=CO1.NTC.8645191&amp;isFromPublicArea=True&amp;isModal=true&amp;asPopupView=true</t>
  </si>
  <si>
    <t>SECRETARÍA DE LA IGUALDAD</t>
  </si>
  <si>
    <t>DF-2373-2025</t>
  </si>
  <si>
    <t>YULIETH DEL ROSARIO POLO VARGAS</t>
  </si>
  <si>
    <t>https://community.secop.gov.co/Public/Tendering/OpportunityDetail/Index?noticeUID=CO1.NTC.8645225&amp;isFromPublicArea=True&amp;isModal=true&amp;asPopupView=true</t>
  </si>
  <si>
    <t>DF-2374-2025</t>
  </si>
  <si>
    <t>ANA MARIA JIMENEZ BARRIOS</t>
  </si>
  <si>
    <t>https://community.secop.gov.co/Public/Tendering/OpportunityDetail/Index?noticeUID=CO1.NTC.8645500&amp;isFromPublicArea=True&amp;isModal=true&amp;asPopupView=true</t>
  </si>
  <si>
    <t>DF-2375-2025</t>
  </si>
  <si>
    <t>PRESTACIÓN DE SERVICIOS PROFESIONALES PARA BRINDAR, ASESORÍA, PLANEACIÓN ESTRATÉGICA, ACOMPAÑAMIENTO, A LA SECRETARIA DE HACIENDA EN EL MARCO DEL PROYECTO DENOMINADO, FORTALECIMIENTO Y SOSTENIBILIDAD FINANCIERA DEL DEPARTAMENTO DE BOLÍVAR.</t>
  </si>
  <si>
    <t>900160765-6</t>
  </si>
  <si>
    <t>NEYVA ABOGADOS ASOCIADOS S A S</t>
  </si>
  <si>
    <t>https://community.secop.gov.co/Public/Tendering/OpportunityDetail/Index?noticeUID=CO1.NTC.8648013&amp;isFromPublicArea=True&amp;isModal=true&amp;asPopupView=true</t>
  </si>
  <si>
    <t>DF-2377-2025</t>
  </si>
  <si>
    <t xml:space="preserve">Prestación de Servicios profesionales especializados para el desarrollo de las actividades propias de la Secretaria Privada de la Gobernación de Bolívar
</t>
  </si>
  <si>
    <t>FERNANDO NICOLAS ARAUJO RUMIE</t>
  </si>
  <si>
    <t>28/08/2025</t>
  </si>
  <si>
    <t>https://community.secop.gov.co/Public/Tendering/OpportunityDetail/Index?noticeUID=CO1.NTC.8654799&amp;isFromPublicArea=True&amp;isModal=true&amp;asPopupView=true</t>
  </si>
  <si>
    <t>DF-2378-2025</t>
  </si>
  <si>
    <t>VICTORIA EUGENIA PADILLA PESTANA</t>
  </si>
  <si>
    <t>https://community.secop.gov.co/Public/Tendering/OpportunityDetail/Index?noticeUID=CO1.NTC.8654662&amp;isFromPublicArea=True&amp;isModal=true&amp;asPopupView=true</t>
  </si>
  <si>
    <t>DF-2379-2025</t>
  </si>
  <si>
    <t>SHIRLEY  LEAL RAMIREZ</t>
  </si>
  <si>
    <t>https://community.secop.gov.co/Public/Tendering/OpportunityDetail/Index?noticeUID=CO1.NTC.8657344&amp;isFromPublicArea=True&amp;isModal=true&amp;asPopupView=true</t>
  </si>
  <si>
    <t>DF-2380-2025</t>
  </si>
  <si>
    <t>JOSE ALBERTO PUELLO LOPEZ</t>
  </si>
  <si>
    <t>https://community.secop.gov.co/Public/Tendering/OpportunityDetail/Index?noticeUID=CO1.NTC.8657718&amp;isFromPublicArea=True&amp;isModal=true&amp;asPopupView=true</t>
  </si>
  <si>
    <t>DF-2381-2025</t>
  </si>
  <si>
    <t>OSCAR DAVID RAMOS CONEO</t>
  </si>
  <si>
    <t>https://community.secop.gov.co/Public/Tendering/OpportunityDetail/Index?noticeUID=CO1.NTC.8657596&amp;isFromPublicArea=True&amp;isModal=true&amp;asPopupView=true</t>
  </si>
  <si>
    <t>DF-2382-2025</t>
  </si>
  <si>
    <t>Prestación de Servicios profesionales para el desarrollo de las actividades de la Dirección Atención al Ciudadano y Gestión Documental de la secretaria general de la Gobernación de Bolívar.</t>
  </si>
  <si>
    <t>CAMILO ALBERTO ROMERO BUSTOS</t>
  </si>
  <si>
    <t>https://community.secop.gov.co/Public/Tendering/OpportunityDetail/Index?noticeUID=CO1.NTC.8658796&amp;isFromPublicArea=True&amp;isModal=true&amp;asPopupView=true</t>
  </si>
  <si>
    <t>DF-2383-2025</t>
  </si>
  <si>
    <t>FELIPE ANDRES CUADRO SOTO</t>
  </si>
  <si>
    <t>https://community.secop.gov.co/Public/Tendering/OpportunityDetail/Index?noticeUID=CO1.NTC.8658972&amp;isFromPublicArea=True&amp;isModal=true&amp;asPopupView=true</t>
  </si>
  <si>
    <t>DF-2384-2025</t>
  </si>
  <si>
    <t>Prestación de servicios de apoyo a la gestión para el desarrollo de las actividades propias del proyecto de inversión denominado" FORTALECIMIENTO Y GOBERNANZA INSTITUCIONAL DE LA SECRETARIA GENERAL DEL DEPARTAMENTO DE BOLÍVAR"</t>
  </si>
  <si>
    <t>YIRLEY PATRICIA REALES ACUÑA</t>
  </si>
  <si>
    <t>https://community.secop.gov.co/Public/Tendering/OpportunityDetail/Index?noticeUID=CO1.NTC.8658853&amp;isFromPublicArea=True&amp;isModal=true&amp;asPopupView=true</t>
  </si>
  <si>
    <t>DF-2385-2025</t>
  </si>
  <si>
    <t>Prestación de servicios profesionales para el desarrollo de las actividades propias del proyecto de inversión denominado" FORTALECIMIENTO Y GOBERNANZA INSTITUCIONAL DE LA SECRETARIA GENERAL DEL DEPARTAMENTO DE BOLÍVAR"</t>
  </si>
  <si>
    <t>DARIO ALBERTO BUELVAS PEREZ</t>
  </si>
  <si>
    <t>25/09/2025</t>
  </si>
  <si>
    <t>https://community.secop.gov.co/Public/Tendering/OpportunityDetail/Index?noticeUID=CO1.NTC.8665086&amp;isFromPublicArea=True&amp;isModal=true&amp;asPopupView=true</t>
  </si>
  <si>
    <t>DF-2386-2025</t>
  </si>
  <si>
    <t>Prestación de servicios profesionales especializados para el desarrollo de las actividades propias del proyecto de inversión denominado" FORTALECIMIENTO Y GOBERNANZA INSTITUCIONAL DE LA SECRETARIA GENERAL DEL DEPARTAMENTO DE BOLÍVAR"</t>
  </si>
  <si>
    <t>BERTA TULIA MARTELO TABOADA</t>
  </si>
  <si>
    <t>https://community.secop.gov.co/Public/Tendering/OpportunityDetail/Index?noticeUID=CO1.NTC.8659643&amp;isFromPublicArea=True&amp;isModal=true&amp;asPopupView=true</t>
  </si>
  <si>
    <t>DF-2387-2025</t>
  </si>
  <si>
    <t xml:space="preserve">Prestación de servicios profesionales  para el desarrollo de las actividades propias del proyecto de inversión denominado" FORTALECIMIENTO Y GOBERNANZA INSTITUCIONAL DE LA SECRETARIA GENERAL DEL DEPARTAMENTO DE BOLÍVAR"
</t>
  </si>
  <si>
    <t>DAIRO LUIS ARROYO GUZMAN</t>
  </si>
  <si>
    <t>https://community.secop.gov.co/Public/Tendering/OpportunityDetail/Index?noticeUID=CO1.NTC.8661179&amp;isFromPublicArea=True&amp;isModal=true&amp;asPopupView=true</t>
  </si>
  <si>
    <t>DF-2388-2025</t>
  </si>
  <si>
    <t>DIANA CAROLINA GUTIERREZ MENDOZA</t>
  </si>
  <si>
    <t>https://community.secop.gov.co/Public/Tendering/OpportunityDetail/Index?noticeUID=CO1.NTC.8658700&amp;isFromPublicArea=True&amp;isModal=true&amp;asPopupView=true</t>
  </si>
  <si>
    <t>DF-2389-2025</t>
  </si>
  <si>
    <t xml:space="preserve">Prestación de Servicios Profesionales para el desarrollo de las actividades propias de la OFICINA GESTIÓN DEL RIESGO DE DESASTRES de la Gobernación de Bolívar en el marco del proyecto de inversión denominado: FORTALECIMIENTO DEL PROCESO DE REDUCCIÓN DEL RIESGO DE DESASTRE EN EL DEPARTAMENTO DE BOLÍVAR.
</t>
  </si>
  <si>
    <t>JOHN JAIRO CEDRON MARTINEZ</t>
  </si>
  <si>
    <t>https://community.secop.gov.co/Public/Tendering/OpportunityDetail/Index?noticeUID=CO1.NTC.8662349&amp;isFromPublicArea=True&amp;isModal=true&amp;asPopupView=true</t>
  </si>
  <si>
    <t>DF-2390-2025</t>
  </si>
  <si>
    <t xml:space="preserve">Prestación de Servicios de Apoyo a la Gestión para el desarrollo de las actividades propias de la OFICINA GESTIÓN DEL RIESGO DE DESASTRES de la Gobernación de Bolívar en el marco del proyecto de inversión denominado: FORTALECIMIENTO DEL PROCESO DE REDUCCIÓN DEL RIESGO DE DESASTRE EN EL DEPARTAMENTO DE BOLÍVAR.
</t>
  </si>
  <si>
    <t>OSCAR  CARRILLO CARRILLO</t>
  </si>
  <si>
    <t>https://community.secop.gov.co/Public/Tendering/OpportunityDetail/Index?noticeUID=CO1.NTC.8663106&amp;isFromPublicArea=True&amp;isModal=true&amp;asPopupView=true</t>
  </si>
  <si>
    <t>DF-2391-2025</t>
  </si>
  <si>
    <t>HILARIS MARCELA RIOS CARDONA</t>
  </si>
  <si>
    <t>https://community.secop.gov.co/Public/Tendering/OpportunityDetail/Index?noticeUID=CO1.NTC.8662480&amp;isFromPublicArea=True&amp;isModal=true&amp;asPopupView=true</t>
  </si>
  <si>
    <t>DF-2392-2025</t>
  </si>
  <si>
    <t>ROSA MARIA ARRAEZ PESTANA</t>
  </si>
  <si>
    <t>https://community.secop.gov.co/Public/Tendering/OpportunityDetail/Index?noticeUID=CO1.NTC.8663252&amp;isFromPublicArea=True&amp;isModal=true&amp;asPopupView=true</t>
  </si>
  <si>
    <t>DF-2393-2025</t>
  </si>
  <si>
    <t>LUIGY FERNANDO VARGAS BLANCO</t>
  </si>
  <si>
    <t>https://community.secop.gov.co/Public/Tendering/OpportunityDetail/Index?noticeUID=CO1.NTC.8662826&amp;isFromPublicArea=True&amp;isModal=true&amp;asPopupView=true</t>
  </si>
  <si>
    <t>DF-2394-2025</t>
  </si>
  <si>
    <t>EDWIN  PUERTA OROZCO</t>
  </si>
  <si>
    <t>https://community.secop.gov.co/Public/Tendering/OpportunityDetail/Index?noticeUID=CO1.NTC.8663871&amp;isFromPublicArea=True&amp;isModal=true&amp;asPopupView=true</t>
  </si>
  <si>
    <t>DF-2395-2025</t>
  </si>
  <si>
    <t>KATIA MELISSA MIRANDA TAPIA</t>
  </si>
  <si>
    <t>https://community.secop.gov.co/Public/Tendering/OpportunityDetail/Index?noticeUID=CO1.NTC.8664320&amp;isFromPublicArea=True&amp;isModal=true&amp;asPopupView=true</t>
  </si>
  <si>
    <t>DF-2396-2025</t>
  </si>
  <si>
    <t>RICARDO DE JESUS CASTILLO CABARCAS</t>
  </si>
  <si>
    <t>https://community.secop.gov.co/Public/Tendering/OpportunityDetail/Index?noticeUID=CO1.NTC.8664724&amp;isFromPublicArea=True&amp;isModal=true&amp;asPopupView=true</t>
  </si>
  <si>
    <t>DF-2397-2025</t>
  </si>
  <si>
    <t>EVERALDO DE JESUS FLEREZ GOMEZ</t>
  </si>
  <si>
    <t>https://community.secop.gov.co/Public/Tendering/OpportunityDetail/Index?noticeUID=CO1.NTC.8664631&amp;isFromPublicArea=True&amp;isModal=true&amp;asPopupView=true</t>
  </si>
  <si>
    <t>DF-2398-2025</t>
  </si>
  <si>
    <t>Prestación de Servicios de profesionales para el desarrollo de las actividades propias de la Oficina Asesora de protocolo de la secretaria Privada de la Gobernación de Bolívar.</t>
  </si>
  <si>
    <t>CAROLINA  ABELLO RAMOS</t>
  </si>
  <si>
    <t>https://community.secop.gov.co/Public/Tendering/OpportunityDetail/Index?noticeUID=CO1.NTC.8664796&amp;isFromPublicArea=True&amp;isModal=true&amp;asPopupView=true</t>
  </si>
  <si>
    <t>DF-2399-2025</t>
  </si>
  <si>
    <t>ARMEDIS  PEREZ SIERRA</t>
  </si>
  <si>
    <t>https://community.secop.gov.co/Public/Tendering/OpportunityDetail/Index?noticeUID=CO1.NTC.8662140&amp;isFromPublicArea=True&amp;isModal=true&amp;asPopupView=true</t>
  </si>
  <si>
    <t>DF-2400-2025</t>
  </si>
  <si>
    <t>MARIANA MARCEL DE LA VALLE BLANCO</t>
  </si>
  <si>
    <t>https://community.secop.gov.co/Public/Tendering/OpportunityDetail/Index?noticeUID=CO1.NTC.8662155&amp;isFromPublicArea=True&amp;isModal=true&amp;asPopupView=true</t>
  </si>
  <si>
    <t>OFICINA ASESORA DE COMUNICACIONES Y PRENSA</t>
  </si>
  <si>
    <t>DF-2401-2025</t>
  </si>
  <si>
    <t xml:space="preserve">Prestación de Servicios Profesionales para el desarrollo de las actividades propias de la Secretaría de Tecnologías de la Información y de las Comunicaciones Tic de la Gobernación de Bolívar.
</t>
  </si>
  <si>
    <t>DUGLAS  ROMERO MORALES</t>
  </si>
  <si>
    <t>https://community.secop.gov.co/Public/Tendering/OpportunityDetail/Index?noticeUID=CO1.NTC.8663113&amp;isFromPublicArea=True&amp;isModal=true&amp;asPopupView=true</t>
  </si>
  <si>
    <t>SECRETARIA TIC</t>
  </si>
  <si>
    <t>DF-2403-2025</t>
  </si>
  <si>
    <t>LUIS DAVID MEDRANO RODRIGUEZ</t>
  </si>
  <si>
    <t>https://community.secop.gov.co/Public/Tendering/OpportunityDetail/Index?noticeUID=CO1.NTC.8665247&amp;isFromPublicArea=True&amp;isModal=true&amp;asPopupView=true</t>
  </si>
  <si>
    <t>DF-2404-2025</t>
  </si>
  <si>
    <t>Prestación de servicios profesionales  para el desarrollo de las actividades propias del proyecto de inversión denominado" FORTALECIMIENTO Y GOBERNANZA INSTITUCIONAL DE LA SECRETARIA GENERAL DEL DEPARTAMENTO DE BOLÍVAR"</t>
  </si>
  <si>
    <t>LUIS  ZUÑIGA IGLESIAS</t>
  </si>
  <si>
    <t/>
  </si>
  <si>
    <t>https://community.secop.gov.co/Public/Tendering/OpportunityDetail/Index?noticeUID=CO1.NTC.8675367&amp;isFromPublicArea=True&amp;isModal=true&amp;asPopupView=true</t>
  </si>
  <si>
    <t>DF-2405-2025</t>
  </si>
  <si>
    <t>YURI  GONZALEZ BUELVAS</t>
  </si>
  <si>
    <t>https://community.secop.gov.co/Public/Tendering/OpportunityDetail/Index?noticeUID=CO1.NTC.8676057&amp;isFromPublicArea=True&amp;isModal=true&amp;asPopupView=true</t>
  </si>
  <si>
    <t>DF-2406-2025</t>
  </si>
  <si>
    <t>PRESTACION DE SERVICIOS PROFESIONALES EN CONTABILIDAD PARA EL DESARROLLO DE LAS ACTIVIDADES PROPIAS DEL PROYECTO FORTALECIMIENTO Y GOBERNANZA INSTITUCIONAL DE LA SECRETARIA GENERAL DEL DEPARTAMENTO DE BOLÍVAR.</t>
  </si>
  <si>
    <t>CESAR  GARCIA CHARRIS</t>
  </si>
  <si>
    <t>29/09/2025</t>
  </si>
  <si>
    <t>https://community.secop.gov.co/Public/Tendering/OpportunityDetail/Index?noticeUID=CO1.NTC.8671361&amp;isFromPublicArea=True&amp;isModal=true&amp;asPopupView=true</t>
  </si>
  <si>
    <t>DF-2407-2025</t>
  </si>
  <si>
    <t>PRESTACION DE SERVICIOS  DE APOYO A LA GESTION PARA EL DESARROLLO DE LAS ACTIVIDADES PROPIAS DEL PROYECTO FORTALECIMIENTO Y GOBERNANZA INSTITUCIONAL DE LA SECRETARIA GENERAL DEL DEPARTAMENTO DE BOLÍVAR.</t>
  </si>
  <si>
    <t>DAYLIN ESTHER HERNANDEZ SIMANCAS</t>
  </si>
  <si>
    <t>30/09/2025</t>
  </si>
  <si>
    <t>https://community.secop.gov.co/Public/Tendering/OpportunityDetail/Index?noticeUID=CO1.NTC.8670956&amp;isFromPublicArea=True&amp;isModal=true&amp;asPopupView=true</t>
  </si>
  <si>
    <t>DF-2408-2025</t>
  </si>
  <si>
    <t>ANA MARGARITA BRANGO SUAREZ</t>
  </si>
  <si>
    <t>https://community.secop.gov.co/Public/Tendering/OpportunityDetail/Index?noticeUID=CO1.NTC.8672635&amp;isFromPublicArea=True&amp;isModal=true&amp;asPopupView=true</t>
  </si>
  <si>
    <t>DF-2409-2025</t>
  </si>
  <si>
    <t>Prestación de servicios de apoyo a la gestión para el desarrollo de las actividades propias de la Dirección de Cobro coactivo de la Secretaría de Hacienda de la Gobernación de Bolívar.</t>
  </si>
  <si>
    <t>RODOLFO JOSE JULIO MORALES</t>
  </si>
  <si>
    <t>8/09/2025</t>
  </si>
  <si>
    <t>https://community.secop.gov.co/Public/Tendering/OpportunityDetail/Index?noticeUID=CO1.NTC.8670431&amp;isFromPublicArea=True&amp;isModal=true&amp;asPopupView=true</t>
  </si>
  <si>
    <t>COBRO COACTIVO</t>
  </si>
  <si>
    <t>DF-2410-2025</t>
  </si>
  <si>
    <t>MARIA CAROLINA MALO VARGAS</t>
  </si>
  <si>
    <t>https://community.secop.gov.co/Public/Tendering/OpportunityDetail/Index?noticeUID=CO1.NTC.8672593&amp;isFromPublicArea=True&amp;isModal=true&amp;asPopupView=true</t>
  </si>
  <si>
    <t>DF-2411-2025</t>
  </si>
  <si>
    <t>GABRIELA SALOME TURBAY TORRES</t>
  </si>
  <si>
    <t>https://community.secop.gov.co/Public/Tendering/OpportunityDetail/Index?noticeUID=CO1.NTC.8668774&amp;isFromPublicArea=True&amp;isModal=true&amp;asPopupView=true</t>
  </si>
  <si>
    <t>DF-2412-2025</t>
  </si>
  <si>
    <t>DADINO JUNIOR ROJAS GARCIA</t>
  </si>
  <si>
    <t>https://community.secop.gov.co/Public/Tendering/OpportunityDetail/Index?noticeUID=CO1.NTC.8669063&amp;isFromPublicArea=True&amp;isModal=true&amp;asPopupView=true</t>
  </si>
  <si>
    <t>DF-2413-2025</t>
  </si>
  <si>
    <t>GREIS KELLY MONTES CASTILLO</t>
  </si>
  <si>
    <t>https://community.secop.gov.co/Public/Tendering/OpportunityDetail/Index?noticeUID=CO1.NTC.8668486&amp;isFromPublicArea=True&amp;isModal=true&amp;asPopupView=true</t>
  </si>
  <si>
    <t>DF-2414-2025</t>
  </si>
  <si>
    <t>JULIO CESAR PEREZ ABELLO</t>
  </si>
  <si>
    <t>https://community.secop.gov.co/Public/Tendering/OpportunityDetail/Index?noticeUID=CO1.NTC.8668889&amp;isFromPublicArea=True&amp;isModal=true&amp;asPopupView=true</t>
  </si>
  <si>
    <t>DF-2415-2025</t>
  </si>
  <si>
    <t xml:space="preserve">Prestación de Servicios Profesionales Especializados para el desarrollo de las actividades propias de la OFICINA GESTIÓN DEL RIESGO DE DESASTRES de la Gobernación de Bolívar en el marco del proyecto de inversión denominado: FORTALECIMIENTO DEL PROCESO DE REDUCCIÓN DEL RIESGO DE DESASTRE EN EL DEPARTAMENTO DE BOLÍVAR.
</t>
  </si>
  <si>
    <t>JUAN SEBASTIAN FRIAS UTRIA</t>
  </si>
  <si>
    <t>https://community.secop.gov.co/Public/Tendering/OpportunityDetail/Index?noticeUID=CO1.NTC.8669404&amp;isFromPublicArea=True&amp;isModal=true&amp;asPopupView=true</t>
  </si>
  <si>
    <t>DF-2416-2025</t>
  </si>
  <si>
    <t>ALEJANDRO  TURBAY GONZALEZ</t>
  </si>
  <si>
    <t>https://community.secop.gov.co/Public/Tendering/OpportunityDetail/Index?noticeUID=CO1.NTC.8670616&amp;isFromPublicArea=True&amp;isModal=true&amp;asPopupView=true</t>
  </si>
  <si>
    <t>DF-2417-2025</t>
  </si>
  <si>
    <t>OSVALDO ENRIQUE SERRANO GARCIA</t>
  </si>
  <si>
    <t>https://community.secop.gov.co/Public/Tendering/OpportunityDetail/Index?noticeUID=CO1.NTC.8670285&amp;isFromPublicArea=True&amp;isModal=true&amp;asPopupView=true</t>
  </si>
  <si>
    <t>DF-2418-2025</t>
  </si>
  <si>
    <t>LADYS MARIA ACEVEDO TAPIA</t>
  </si>
  <si>
    <t>https://community.secop.gov.co/Public/Tendering/OpportunityDetail/Index?noticeUID=CO1.NTC.8670689&amp;isFromPublicArea=True&amp;isModal=true&amp;asPopupView=true</t>
  </si>
  <si>
    <t>DF-2419-2025</t>
  </si>
  <si>
    <t>SANTIAGO  VELASQUEZ MURCIA</t>
  </si>
  <si>
    <t>https://community.secop.gov.co/Public/Tendering/OpportunityDetail/Index?noticeUID=CO1.NTC.8670872&amp;isFromPublicArea=True&amp;isModal=true&amp;asPopupView=true</t>
  </si>
  <si>
    <t>DF-2420-2025</t>
  </si>
  <si>
    <t>Prestación de Servicios Profesionales para el desarrollo de las actividades propias de la Dirección Logísticas de la Secretaria General en el marco del proyecto FORTALECIMIENTO DE LA PRESENCIA INSTITUCIONAL DE LA GOBERNACION A TRAVES DEL PROGRAMA GUARDIANES DE BOLIVAR EN EL DEPARTAMENTO DE BOLÍVAR.</t>
  </si>
  <si>
    <t>ANDRES FELIPE VALDELAMAR VARGAS</t>
  </si>
  <si>
    <t>https://community.secop.gov.co/Public/Tendering/OpportunityDetail/Index?noticeUID=CO1.NTC.8668813&amp;isFromPublicArea=True&amp;isModal=true&amp;asPopupView=true</t>
  </si>
  <si>
    <t>DF-2421-2025</t>
  </si>
  <si>
    <t>Prestación de Servicios Profesionales para el desarrollo de las actividades propias de la Dirección Logísticas de la Secretaria General  en el marco del proyecto FORTALECIMIENTO DE LA PRESENCIA INSTITUCIONAL DE LA GOBERNACION A TRAVES DEL PROGRAMA GUARDIANES DE BOLIVAR EN EL DEPARTAMENTO DE BOLÍVAR.</t>
  </si>
  <si>
    <t>LUISA FERNANDA MORALES SALAS</t>
  </si>
  <si>
    <t>https://community.secop.gov.co/Public/Tendering/OpportunityDetail/Index?noticeUID=CO1.NTC.8667894&amp;isFromPublicArea=True&amp;isModal=true&amp;asPopupView=true</t>
  </si>
  <si>
    <t>DF-2422-2025</t>
  </si>
  <si>
    <t>CHRISTIAN DAVID MIER ESPITIA</t>
  </si>
  <si>
    <t>https://community.secop.gov.co/Public/Tendering/OpportunityDetail/Index?noticeUID=CO1.NTC.8670978&amp;isFromPublicArea=True&amp;isModal=true&amp;asPopupView=true</t>
  </si>
  <si>
    <t>DF-2423-2025</t>
  </si>
  <si>
    <t>VERLIDES DEL CARMEN BUELVAS HERRERA</t>
  </si>
  <si>
    <t>https://community.secop.gov.co/Public/Tendering/OpportunityDetail/Index?noticeUID=CO1.NTC.8668847&amp;isFromPublicArea=True&amp;isModal=true&amp;asPopupView=true</t>
  </si>
  <si>
    <t>DF-2424-2025</t>
  </si>
  <si>
    <t>DAVID  DAZA GUARNIZO</t>
  </si>
  <si>
    <t>https://community.secop.gov.co/Public/Tendering/OpportunityDetail/Index?noticeUID=CO1.NTC.8668982&amp;isFromPublicArea=True&amp;isModal=true&amp;asPopupView=true</t>
  </si>
  <si>
    <t>DF-2425-2025</t>
  </si>
  <si>
    <t>CINZIA  CIODARO TORRES</t>
  </si>
  <si>
    <t>https://community.secop.gov.co/Public/Tendering/OpportunityDetail/Index?noticeUID=CO1.NTC.8669719&amp;isFromPublicArea=True&amp;isModal=true&amp;asPopupView=true</t>
  </si>
  <si>
    <t>DF-2428-2025</t>
  </si>
  <si>
    <t>Prestación de Servicios Profesionales para el desarrollo de las actividades de la Dirección Atención al Ciudadano y Gestión Documental de la secretaria general de la Gobernación de Bolívar.</t>
  </si>
  <si>
    <t>ADRIANA MARCELA GUETE GARCIA</t>
  </si>
  <si>
    <t>https://community.secop.gov.co/Public/Tendering/OpportunityDetail/Index?noticeUID=CO1.NTC.8670240&amp;isFromPublicArea=True&amp;isModal=true&amp;asPopupView=true</t>
  </si>
  <si>
    <t>DF-2429-2025</t>
  </si>
  <si>
    <t>LEONARDO ALFONSO NOVOA VASQUEZ</t>
  </si>
  <si>
    <t>https://community.secop.gov.co/Public/Tendering/OpportunityDetail/Index?noticeUID=CO1.NTC.8672219&amp;isFromPublicArea=True&amp;isModal=true&amp;asPopupView=true</t>
  </si>
  <si>
    <t>DF-2430-2025</t>
  </si>
  <si>
    <t>CHERCY MICHELLE CRUZ CABARCAS</t>
  </si>
  <si>
    <t>https://community.secop.gov.co/Public/Tendering/OpportunityDetail/Index?noticeUID=CO1.NTC.8677860&amp;isFromPublicArea=True&amp;isModal=true&amp;asPopupView=true</t>
  </si>
  <si>
    <t>DF-2431-2025</t>
  </si>
  <si>
    <t>ERIKA DEL CARMEN BELTRAN BARRIOS</t>
  </si>
  <si>
    <t>https://community.secop.gov.co/Public/Tendering/OpportunityDetail/Index?noticeUID=CO1.NTC.8668507&amp;isFromPublicArea=True&amp;isModal=true&amp;asPopupView=true</t>
  </si>
  <si>
    <t>DF-2432-2025</t>
  </si>
  <si>
    <t>WILDER IGNACIO AGUIRRE GONZALEZ</t>
  </si>
  <si>
    <t>https://community.secop.gov.co/Public/Tendering/OpportunityDetail/Index?noticeUID=CO1.NTC.8668646&amp;isFromPublicArea=True&amp;isModal=true&amp;asPopupView=true</t>
  </si>
  <si>
    <t>DF-2433-2025</t>
  </si>
  <si>
    <t>WILSON MANUEL BERROCAL PAYARES</t>
  </si>
  <si>
    <t>https://community.secop.gov.co/Public/Tendering/OpportunityDetail/Index?noticeUID=CO1.NTC.8671648&amp;isFromPublicArea=True&amp;isModal=true&amp;asPopupView=true</t>
  </si>
  <si>
    <t>DF-2434-2025</t>
  </si>
  <si>
    <t>Prestación de servicios profesionales en desarrollo de las actividades propias de la Dirección de Cobro coactivo de la Secretaría de Hacienda de la Gobernación de Bolívar.</t>
  </si>
  <si>
    <t>CESAR AUGUSTO VILORIA OJEDA</t>
  </si>
  <si>
    <t>https://community.secop.gov.co/Public/Tendering/OpportunityDetail/Index?noticeUID=CO1.NTC.8670735&amp;isFromPublicArea=True&amp;isModal=true&amp;asPopupView=true</t>
  </si>
  <si>
    <t>DF-2435-2025</t>
  </si>
  <si>
    <t>LAURA ESTHER VALDES BOHORQUEZ</t>
  </si>
  <si>
    <t>https://community.secop.gov.co/Public/Tendering/OpportunityDetail/Index?noticeUID=CO1.NTC.8670501&amp;isFromPublicArea=True&amp;isModal=true&amp;asPopupView=true</t>
  </si>
  <si>
    <t>DF-2436-2025</t>
  </si>
  <si>
    <t>CINDY PAOLA IRIARTE SANDOVAL</t>
  </si>
  <si>
    <t>https://community.secop.gov.co/Public/Tendering/OpportunityDetail/Index?noticeUID=CO1.NTC.8671607&amp;isFromPublicArea=True&amp;isModal=true&amp;asPopupView=true</t>
  </si>
  <si>
    <t>DF-2437-2025</t>
  </si>
  <si>
    <t>FREIBER  OSPINO OSPINO</t>
  </si>
  <si>
    <t>https://community.secop.gov.co/Public/Tendering/OpportunityDetail/Index?noticeUID=CO1.NTC.8671312&amp;isFromPublicArea=True&amp;isModal=true&amp;asPopupView=true</t>
  </si>
  <si>
    <t>DF-2438-2025</t>
  </si>
  <si>
    <t>BLAS EDUARDO LOPEZ CASTILLO</t>
  </si>
  <si>
    <t>https://community.secop.gov.co/Public/Tendering/OpportunityDetail/Index?noticeUID=CO1.NTC.8670869&amp;isFromPublicArea=True&amp;isModal=true&amp;asPopupView=true</t>
  </si>
  <si>
    <t>DF-2439-2025</t>
  </si>
  <si>
    <t>NARCISA GILMA DE FATIMA MORENO BABILONIA</t>
  </si>
  <si>
    <t>https://community.secop.gov.co/Public/Tendering/OpportunityDetail/Index?noticeUID=CO1.NTC.8670821&amp;isFromPublicArea=True&amp;isModal=true&amp;asPopupView=true</t>
  </si>
  <si>
    <t>DF-2440-2025</t>
  </si>
  <si>
    <t>VICTOR RAFAEL MARTINEZ MARQUEZ</t>
  </si>
  <si>
    <t>https://community.secop.gov.co/Public/Tendering/OpportunityDetail/Index?noticeUID=CO1.NTC.8671775&amp;isFromPublicArea=True&amp;isModal=true&amp;asPopupView=true</t>
  </si>
  <si>
    <t>DF-2441-2025</t>
  </si>
  <si>
    <t>Prestación de Servicios profesionales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</si>
  <si>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MARIANELLA DEL CARMEN OCHOA RODRIGUEZ</t>
  </si>
  <si>
    <t>https://community.secop.gov.co/Public/Tendering/OpportunityDetail/Index?noticeUID=CO1.NTC.8676001&amp;isFromPublicArea=True&amp;isModal=true&amp;asPopupView=true</t>
  </si>
  <si>
    <t>DF-2442-2025</t>
  </si>
  <si>
    <t>Prestación de servicios Profesionales para el desarrollo de las actividades propias de la Dirección de Ambiente, y Desarrollo Sostenible de la Gobernación de Bolívar</t>
  </si>
  <si>
    <t>ELISA KATERINE BARCENAS ASCANIO</t>
  </si>
  <si>
    <t>https://community.secop.gov.co/Public/Tendering/OpportunityDetail/Index?noticeUID=CO1.NTC.8676407&amp;isFromPublicArea=True&amp;isModal=true&amp;asPopupView=true</t>
  </si>
  <si>
    <t>DF-2445-2025</t>
  </si>
  <si>
    <t>GERMAN TOSCANO SOLAR</t>
  </si>
  <si>
    <t>https://community.secop.gov.co/Public/Tendering/OpportunityDetail/Index?noticeUID=CO1.NTC.8675961&amp;isFromPublicArea=True&amp;isModal=true&amp;asPopupView=true</t>
  </si>
  <si>
    <t>DF-2446-2025</t>
  </si>
  <si>
    <t>ANDRES FELIPE LOPEZ PAJARO</t>
  </si>
  <si>
    <t>https://community.secop.gov.co/Public/Tendering/OpportunityDetail/Index?noticeUID=CO1.NTC.8679821&amp;isFromPublicArea=True&amp;isModal=true&amp;asPopupView=true</t>
  </si>
  <si>
    <t>DF-2447-2025</t>
  </si>
  <si>
    <t>Prestación de servicios profesionales para el desarrollo de actividades propias de la Dirección de conceptos, actos administrativos y personería jurídica de la secretaria jurídica de la Gobernación de Bolívar.</t>
  </si>
  <si>
    <t>VANESSA CAROLYN BORELLY ALVAREZ</t>
  </si>
  <si>
    <t>https://community.secop.gov.co/Public/Tendering/OpportunityDetail/Index?noticeUID=CO1.NTC.8678752&amp;isFromPublicArea=True&amp;isModal=true&amp;asPopupView=true</t>
  </si>
  <si>
    <t>SECRETARIA JURIDICA</t>
  </si>
  <si>
    <t>DF-2448-2025</t>
  </si>
  <si>
    <t>DORCA  JULIO TAPIA</t>
  </si>
  <si>
    <t>https://community.secop.gov.co/Public/Tendering/OpportunityDetail/Index?noticeUID=CO1.NTC.8679447&amp;isFromPublicArea=True&amp;isModal=true&amp;asPopupView=true</t>
  </si>
  <si>
    <t>DF-2449-2025</t>
  </si>
  <si>
    <t>SANDRA  MILENA MARRUGO</t>
  </si>
  <si>
    <t>https://community.secop.gov.co/Public/Tendering/OpportunityDetail/Index?noticeUID=CO1.NTC.8680084&amp;isFromPublicArea=True&amp;isModal=true&amp;asPopupView=true</t>
  </si>
  <si>
    <t>DF-2450-2025</t>
  </si>
  <si>
    <t>SILVANA  FRANCO MARTINEZ</t>
  </si>
  <si>
    <t>https://community.secop.gov.co/Public/Tendering/OpportunityDetail/Index?noticeUID=CO1.NTC.8680334&amp;isFromPublicArea=True&amp;isModal=true&amp;asPopupView=true</t>
  </si>
  <si>
    <t>DF-2451-2025</t>
  </si>
  <si>
    <t>ARNALDO ANDRES CHAR LADEUTT</t>
  </si>
  <si>
    <t>https://community.secop.gov.co/Public/Tendering/OpportunityDetail/Index?noticeUID=CO1.NTC.8680293&amp;isFromPublicArea=True&amp;isModal=true&amp;asPopupView=true</t>
  </si>
  <si>
    <t>DF-2452-2025</t>
  </si>
  <si>
    <t>STEVEN DAVID ALANDETE LORA</t>
  </si>
  <si>
    <t>https://community.secop.gov.co/Public/Tendering/OpportunityDetail/Index?noticeUID=CO1.NTC.8679831&amp;isFromPublicArea=True&amp;isModal=true&amp;asPopupView=true</t>
  </si>
  <si>
    <t>DF-2453-2025</t>
  </si>
  <si>
    <t>MAURICIO HARVEY CARBAL VASQUEZ</t>
  </si>
  <si>
    <t>https://community.secop.gov.co/Public/Tendering/OpportunityDetail/Index?noticeUID=CO1.NTC.8679768&amp;isFromPublicArea=True&amp;isModal=true&amp;asPopupView=true</t>
  </si>
  <si>
    <t>DF-2460-2025</t>
  </si>
  <si>
    <t>VANESSA JOSEFA DE LA CRUZ GOMEZ</t>
  </si>
  <si>
    <t>https://community.secop.gov.co/Public/Tendering/OpportunityDetail/Index?noticeUID=CO1.NTC.8678643&amp;isFromPublicArea=True&amp;isModal=true&amp;asPopupView=true</t>
  </si>
  <si>
    <t>DF-2461-2025</t>
  </si>
  <si>
    <t>RAFAEL ANTONIO POSSO HERRERA</t>
  </si>
  <si>
    <t>https://community.secop.gov.co/Public/Tendering/OpportunityDetail/Index?noticeUID=CO1.NTC.8678382&amp;isFromPublicArea=True&amp;isModal=true&amp;asPopupView=true</t>
  </si>
  <si>
    <t>DF-2462-2025</t>
  </si>
  <si>
    <t>JOSE JOSE CASTAÑEDA ROSADO</t>
  </si>
  <si>
    <t>https://community.secop.gov.co/Public/Tendering/OpportunityDetail/Index?noticeUID=CO1.NTC.8678882&amp;isFromPublicArea=True&amp;isModal=true&amp;asPopupView=true</t>
  </si>
  <si>
    <t>DF-2463-2025</t>
  </si>
  <si>
    <t>DANIEL EDUARDO BARRIOS DIAZ</t>
  </si>
  <si>
    <t>https://community.secop.gov.co/Public/Tendering/OpportunityDetail/Index?noticeUID=CO1.NTC.8679230&amp;isFromPublicArea=True&amp;isModal=true&amp;asPopupView=true</t>
  </si>
  <si>
    <t>DF-2464-2025</t>
  </si>
  <si>
    <t>MARIA JOSE BARRAGAN SANJUAN</t>
  </si>
  <si>
    <t>https://community.secop.gov.co/Public/Tendering/OpportunityDetail/Index?noticeUID=CO1.NTC.8679423&amp;isFromPublicArea=True&amp;isModal=true&amp;asPopupView=true</t>
  </si>
  <si>
    <t>DF-2465-2025</t>
  </si>
  <si>
    <t>CIRA VANESSA ESPINA SOTO</t>
  </si>
  <si>
    <t>https://community.secop.gov.co/Public/Tendering/OpportunityDetail/Index?noticeUID=CO1.NTC.8677918&amp;isFromPublicArea=True&amp;isModal=true&amp;asPopupView=true</t>
  </si>
  <si>
    <t>DF-2467-2025</t>
  </si>
  <si>
    <t>OSCAR  PINTO RODRIGUEZ</t>
  </si>
  <si>
    <t>https://community.secop.gov.co/Public/Tendering/OpportunityDetail/Index?noticeUID=CO1.NTC.8683924&amp;isFromPublicArea=True&amp;isModal=true&amp;asPopupView=true</t>
  </si>
  <si>
    <t>DF-2468-2025</t>
  </si>
  <si>
    <t>ERICK ALFONSO TORRES CHACON</t>
  </si>
  <si>
    <t>https://community.secop.gov.co/Public/Tendering/OpportunityDetail/Index?noticeUID=CO1.NTC.8684114&amp;isFromPublicArea=True&amp;isModal=true&amp;asPopupView=true</t>
  </si>
  <si>
    <t>DF-2469-2025</t>
  </si>
  <si>
    <t>ARMANDO VICENTE PARODI GALVIS</t>
  </si>
  <si>
    <t>https://community.secop.gov.co/Public/Tendering/OpportunityDetail/Index?noticeUID=CO1.NTC.8683692&amp;isFromPublicArea=True&amp;isModal=true&amp;asPopupView=true</t>
  </si>
  <si>
    <t>DF-2471-2025</t>
  </si>
  <si>
    <t>PABLO FERNANDO RONCALLO RODRIGUEZ</t>
  </si>
  <si>
    <t>https://community.secop.gov.co/Public/Tendering/OpportunityDetail/Index?noticeUID=CO1.NTC.8684073&amp;isFromPublicArea=True&amp;isModal=true&amp;asPopupView=true</t>
  </si>
  <si>
    <t>DF-2472-2025</t>
  </si>
  <si>
    <t>MILEIDIS  TARRA VILLARRUEL</t>
  </si>
  <si>
    <t>https://community.secop.gov.co/Public/Tendering/OpportunityDetail/Index?noticeUID=CO1.NTC.8684216&amp;isFromPublicArea=True&amp;isModal=true&amp;asPopupView=true</t>
  </si>
  <si>
    <t>DF-2473-2025</t>
  </si>
  <si>
    <t>MIGUEL ANTONIO MACIA ELLES</t>
  </si>
  <si>
    <t>https://community.secop.gov.co/Public/Tendering/OpportunityDetail/Index?noticeUID=CO1.NTC.8684502&amp;isFromPublicArea=True&amp;isModal=true&amp;asPopupView=true</t>
  </si>
  <si>
    <t>DF-2477-2025</t>
  </si>
  <si>
    <t>LUIS MARIANO CONSUEGRA MARRIAGA</t>
  </si>
  <si>
    <t>https://community.secop.gov.co/Public/Tendering/OpportunityDetail/Index?noticeUID=CO1.NTC.8700957&amp;isFromPublicArea=True&amp;isModal=true&amp;asPopupView=true</t>
  </si>
  <si>
    <t>DF-2478-2025</t>
  </si>
  <si>
    <t>CARLOS ENRIQUE CAMARGO LOBELO</t>
  </si>
  <si>
    <t>https://community.secop.gov.co/Public/Tendering/OpportunityDetail/Index?noticeUID=CO1.NTC.8700652&amp;isFromPublicArea=True&amp;isModal=true&amp;asPopupView=true</t>
  </si>
  <si>
    <t>DF-2479-2025</t>
  </si>
  <si>
    <t>Prestación de Servicios de Apoyo a la Gestión para el desarrollo de las actividades propias del proyecto de inversión denominado" FORTALECIMIENTO Y GOBERNANZA INSTITUCIONAL DE LA SECRETARIA GENERAL DEL DEPARTAMENTO DE BOLÍVAR"</t>
  </si>
  <si>
    <t>KATHERINE DEL CARMEN MARIN POLO</t>
  </si>
  <si>
    <t>https://community.secop.gov.co/Public/Tendering/OpportunityDetail/Index?noticeUID=CO1.NTC.8694361&amp;isFromPublicArea=True&amp;isModal=true&amp;asPopupView=true</t>
  </si>
  <si>
    <t>DF-2480-2025</t>
  </si>
  <si>
    <t>HAROLD  MACIA CABRERA</t>
  </si>
  <si>
    <t>https://community.secop.gov.co/Public/Tendering/OpportunityDetail/Index?noticeUID=CO1.NTC.8695055&amp;isFromPublicArea=True&amp;isModal=true&amp;asPopupView=true</t>
  </si>
  <si>
    <t>DF-2481-2025</t>
  </si>
  <si>
    <t>1041978220-1</t>
  </si>
  <si>
    <t>YABER GARCIA EFRAIN ELIAS</t>
  </si>
  <si>
    <t>https://community.secop.gov.co/Public/Tendering/OpportunityDetail/Index?noticeUID=CO1.NTC.8695169&amp;isFromPublicArea=True&amp;isModal=true&amp;asPopupView=true</t>
  </si>
  <si>
    <t>DF-2482-2025</t>
  </si>
  <si>
    <t>GUSTAVO ADOLFO OCHOA RODRIGUEZ</t>
  </si>
  <si>
    <t>https://community.secop.gov.co/Public/Tendering/OpportunityDetail/Index?noticeUID=CO1.NTC.8700758&amp;isFromPublicArea=True&amp;isModal=true&amp;asPopupView=true</t>
  </si>
  <si>
    <t>DF-2483-2025</t>
  </si>
  <si>
    <t>HERNANDO JOSE VARGAS ALVAREZ</t>
  </si>
  <si>
    <t>https://community.secop.gov.co/Public/Tendering/OpportunityDetail/Index?noticeUID=CO1.NTC.8695985&amp;isFromPublicArea=True&amp;isModal=true&amp;asPopupView=true</t>
  </si>
  <si>
    <t>DF-2484-2025</t>
  </si>
  <si>
    <t>MILENA PATRICIA PUERTA BELTRAN</t>
  </si>
  <si>
    <t>https://community.secop.gov.co/Public/Tendering/OpportunityDetail/Index?noticeUID=CO1.NTC.8695183&amp;isFromPublicArea=True&amp;isModal=true&amp;asPopupView=true</t>
  </si>
  <si>
    <t>DF-2485-2025</t>
  </si>
  <si>
    <t>KAREN PAOLA OROZCO VELAZQUEZ</t>
  </si>
  <si>
    <t>https://community.secop.gov.co/Public/Tendering/OpportunityDetail/Index?noticeUID=CO1.NTC.8697037&amp;isFromPublicArea=True&amp;isModal=true&amp;asPopupView=true</t>
  </si>
  <si>
    <t>DF-2486-2025</t>
  </si>
  <si>
    <t>MEIRY ELY BASTIDAS NEGRETE</t>
  </si>
  <si>
    <t>https://community.secop.gov.co/Public/Tendering/OpportunityDetail/Index?noticeUID=CO1.NTC.8697016&amp;isFromPublicArea=True&amp;isModal=true&amp;asPopupView=true</t>
  </si>
  <si>
    <t>DF-2487-2025</t>
  </si>
  <si>
    <t>JAIME ARTURO RAMIREZ ESPELETA</t>
  </si>
  <si>
    <t>https://community.secop.gov.co/Public/Tendering/OpportunityDetail/Index?noticeUID=CO1.NTC.8696736&amp;isFromPublicArea=True&amp;isModal=true&amp;asPopupView=true</t>
  </si>
  <si>
    <t>DF-2489-2025</t>
  </si>
  <si>
    <t>ANA MARCELA SANCHEZ CUETO</t>
  </si>
  <si>
    <t>https://community.secop.gov.co/Public/Tendering/OpportunityDetail/Index?noticeUID=CO1.NTC.8699637&amp;isFromPublicArea=True&amp;isModal=true&amp;asPopupView=true</t>
  </si>
  <si>
    <t>DF-2490-2025</t>
  </si>
  <si>
    <t>Prestación de servicios de apoyo a la gestión para el desarrollo de actividades propias de la Oficina de Control Interno de la Gobernación de Bolívar</t>
  </si>
  <si>
    <t xml:space="preserve"> JUAN FELIPE CHICO MERIÑO</t>
  </si>
  <si>
    <t>https://community.secop.gov.co/Public/Tendering/OpportunityDetail/Index?noticeUID=CO1.NTC.8699666&amp;isFromPublicArea=True&amp;isModal=true&amp;asPopupView=true</t>
  </si>
  <si>
    <t>DF-2491-2025</t>
  </si>
  <si>
    <t>Prestación de servicios profesionales para el desarrollo de actividades propias de la Oficina de Control Interno de la Gobernación de Bolívar</t>
  </si>
  <si>
    <t>KELLY MARIA VILLALOBOS GARCIA</t>
  </si>
  <si>
    <t>https://community.secop.gov.co/Public/Tendering/OpportunityDetail/Index?noticeUID=CO1.NTC.8699600&amp;isFromPublicArea=True&amp;isModal=true&amp;asPopupView=true</t>
  </si>
  <si>
    <t>DF-2492-2025</t>
  </si>
  <si>
    <t>LUIS GUILLERMO CORONELL OROZCO</t>
  </si>
  <si>
    <t>https://community.secop.gov.co/Public/Tendering/OpportunityDetail/Index?noticeUID=CO1.NTC.8707354&amp;isFromPublicArea=True&amp;isModal=true&amp;asPopupView=true</t>
  </si>
  <si>
    <t>DF-2493-2025</t>
  </si>
  <si>
    <t xml:space="preserve">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</si>
  <si>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SAMIA SAMIRA SALINAS BLANCO</t>
  </si>
  <si>
    <t>https://community.secop.gov.co/Public/Tendering/OpportunityDetail/Index?noticeUID=CO1.NTC.8704206&amp;isFromPublicArea=True&amp;isModal=true&amp;asPopupView=true</t>
  </si>
  <si>
    <t>DF-2496-2025</t>
  </si>
  <si>
    <t>VALENTINA  LAITANO GRAVINI</t>
  </si>
  <si>
    <t>https://community.secop.gov.co/Public/Tendering/OpportunityDetail/Index?noticeUID=CO1.NTC.8707971&amp;isFromPublicArea=True&amp;isModal=true&amp;asPopupView=true</t>
  </si>
  <si>
    <t>DF-2497-2025</t>
  </si>
  <si>
    <t>EDINSON RAFAEL MARTINEZ RODRIGUEZ</t>
  </si>
  <si>
    <t>https://community.secop.gov.co/Public/Tendering/OpportunityDetail/Index?noticeUID=CO1.NTC.8708259&amp;isFromPublicArea=True&amp;isModal=true&amp;asPopupView=true</t>
  </si>
  <si>
    <t>DF-2498-2025</t>
  </si>
  <si>
    <t>Prestación de Servicios de apoyo a la gestión para el desarrollo de las actividades propias de la Secretaria de Seguridad de la Gobernación de Bolívar</t>
  </si>
  <si>
    <t>ERICK DAVID POVEDA GOMEZ</t>
  </si>
  <si>
    <t>https://community.secop.gov.co/Public/Tendering/OpportunityDetail/Index?noticeUID=CO1.NTC.8708290&amp;isFromPublicArea=True&amp;isModal=true&amp;asPopupView=true</t>
  </si>
  <si>
    <t>DF-2499-2025</t>
  </si>
  <si>
    <t>Prestación de servicios profesionales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</si>
  <si>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YEINY  SANCHEZ SOTELO</t>
  </si>
  <si>
    <t>https://community.secop.gov.co/Public/Tendering/OpportunityDetail/Index?noticeUID=CO1.NTC.8708771&amp;isFromPublicArea=True&amp;isModal=true&amp;asPopupView=true</t>
  </si>
  <si>
    <t>DF-2500-2025</t>
  </si>
  <si>
    <t>RAFAEL JOSE CASTILLO CANO</t>
  </si>
  <si>
    <t>https://community.secop.gov.co/Public/Tendering/OpportunityDetail/Index?noticeUID=CO1.NTC.8708695&amp;isFromPublicArea=True&amp;isModal=true&amp;asPopupView=true</t>
  </si>
  <si>
    <t>DF-2501-2025</t>
  </si>
  <si>
    <t>LUZ MERY MANRIQUE DE ARCO</t>
  </si>
  <si>
    <t>8/08/2025</t>
  </si>
  <si>
    <t>https://community.secop.gov.co/Public/Tendering/OpportunityDetail/Index?noticeUID=CO1.NTC.8713195&amp;isFromPublicArea=True&amp;isModal=true&amp;asPopupView=true</t>
  </si>
  <si>
    <t>DF-2502-2025</t>
  </si>
  <si>
    <t>YISSETH OROZCO RAMOS</t>
  </si>
  <si>
    <t>https://community.secop.gov.co/Public/Tendering/OpportunityDetail/Index?noticeUID=CO1.NTC.8718897&amp;isFromPublicArea=True&amp;isModal=true&amp;asPopupView=true</t>
  </si>
  <si>
    <t>DF-2505-2025</t>
  </si>
  <si>
    <t>1143406311-1</t>
  </si>
  <si>
    <t>MATEO ENRIQUE CABANA BERNAL</t>
  </si>
  <si>
    <t>https://community.secop.gov.co/Public/Tendering/OpportunityDetail/Index?noticeUID=CO1.NTC.8712278&amp;isFromPublicArea=True&amp;isModal=true&amp;asPopupView=true</t>
  </si>
  <si>
    <t>DF-2507-2025</t>
  </si>
  <si>
    <t>ZULEINYS  FLOREZ MONTES</t>
  </si>
  <si>
    <t>https://community.secop.gov.co/Public/Tendering/OpportunityDetail/Index?noticeUID=CO1.NTC.8713188&amp;isFromPublicArea=True&amp;isModal=true&amp;asPopupView=true</t>
  </si>
  <si>
    <t>DF-2508-2025</t>
  </si>
  <si>
    <t>Prestación de Servicios Profesionales para el desarrollo de las actividades propias de la OFICINA DE GESTIÓN DEL RIESGO DE DESASTRES de la Gobernación de Bolívar.</t>
  </si>
  <si>
    <t>EDGARDO ENRIQUE CUEVAS ANGULO</t>
  </si>
  <si>
    <t>https://community.secop.gov.co/Public/Tendering/OpportunityDetail/Index?noticeUID=CO1.NTC.8719819&amp;isFromPublicArea=True&amp;isModal=true&amp;asPopupView=true</t>
  </si>
  <si>
    <t>DF-2509-2025</t>
  </si>
  <si>
    <t>SANDRA LUCIA VASQUEZ ALANDETE</t>
  </si>
  <si>
    <t>https://community.secop.gov.co/Public/Tendering/OpportunityDetail/Index?noticeUID=CO1.NTC.8713468&amp;isFromPublicArea=True&amp;isModal=true&amp;asPopupView=true</t>
  </si>
  <si>
    <t>DF-2510-2025</t>
  </si>
  <si>
    <t xml:space="preserve">Prestación de servicios Profesionales para el desarrollo de las actividades propias de la Dirección de competitividad de la secretaria de Desarrollo económico de la Gobernación de Bolívar.
</t>
  </si>
  <si>
    <t>ASTRID CAROLINA UTRIA PAYARES</t>
  </si>
  <si>
    <t>https://community.secop.gov.co/Public/Tendering/OpportunityDetail/Index?noticeUID=CO1.NTC.8716927&amp;isFromPublicArea=True&amp;isModal=true&amp;asPopupView=true</t>
  </si>
  <si>
    <t>SECRETARIA DE DESARROLLO ECONOMICO</t>
  </si>
  <si>
    <t>DF-2511-2025</t>
  </si>
  <si>
    <t>VALENTINA VELASQUEZ PORTNOY</t>
  </si>
  <si>
    <t>https://community.secop.gov.co/Public/Tendering/OpportunityDetail/Index?noticeUID=CO1.NTC.8722250&amp;isFromPublicArea=True&amp;isModal=true&amp;asPopupView=true</t>
  </si>
  <si>
    <t>DF-2512-2025</t>
  </si>
  <si>
    <t>YAMIL DE JESUS ZAPATA ALVEAR</t>
  </si>
  <si>
    <t>https://community.secop.gov.co/Public/Tendering/OpportunityDetail/Index?noticeUID=CO1.NTC.8725034&amp;isFromPublicArea=True&amp;isModal=true&amp;asPopupView=true</t>
  </si>
  <si>
    <t>DF-2513-2025</t>
  </si>
  <si>
    <t xml:space="preserve">Prestación de Servicios de apoyo a la gestión para el desarrollo de las actividades propias de la secretaria del interior y asuntos gubernamentales de la Gobernación de Bolívar
</t>
  </si>
  <si>
    <t>MADELAINE  OYOLA ORTEGA</t>
  </si>
  <si>
    <t>https://community.secop.gov.co/Public/Tendering/OpportunityDetail/Index?noticeUID=CO1.NTC.8722023&amp;isFromPublicArea=True&amp;isModal=true&amp;asPopupView=true</t>
  </si>
  <si>
    <t>DF-2514-2025</t>
  </si>
  <si>
    <t xml:space="preserve">Prestación de Servicios de apoyo a la gestión para el desarrollo de las actividades propias de la secretaria de desarrollo económico de la Gobernación de Bolívar
</t>
  </si>
  <si>
    <t>CARLOS ARTURO GONZALEZ BELTRAN</t>
  </si>
  <si>
    <t>https://community.secop.gov.co/Public/Tendering/OpportunityDetail/Index?noticeUID=CO1.NTC.8725856&amp;isFromPublicArea=True&amp;isModal=true&amp;asPopupView=true</t>
  </si>
  <si>
    <t>DF-2515-2025</t>
  </si>
  <si>
    <t>ISABEL CRISTINA ALDANA ROHENES</t>
  </si>
  <si>
    <t>https://community.secop.gov.co/Public/Tendering/OpportunityDetail/Index?noticeUID=CO1.NTC.8726517&amp;isFromPublicArea=True&amp;isModal=true&amp;asPopupView=true</t>
  </si>
  <si>
    <t>DF-2516-2025</t>
  </si>
  <si>
    <t xml:space="preserve">Prestación de Servicios profesionales para el desarrollo de actividades propias de la secretaria general de la Gobernación de Bolívar. </t>
  </si>
  <si>
    <t>TOMAS FERNANDO GIL CARABALLO</t>
  </si>
  <si>
    <t>https://community.secop.gov.co/Public/Tendering/OpportunityDetail/Index?noticeUID=CO1.NTC.8721108&amp;isFromPublicArea=True&amp;isModal=true&amp;asPopupView=true</t>
  </si>
  <si>
    <t>DF-2517-2025</t>
  </si>
  <si>
    <t>SALOMON ELIAS ABRAHAM ACUÑA</t>
  </si>
  <si>
    <t>https://community.secop.gov.co/Public/Tendering/OpportunityDetail/Index?noticeUID=CO1.NTC.8721471&amp;isFromPublicArea=True&amp;isModal=true&amp;asPopupView=true</t>
  </si>
  <si>
    <t>DF-2518-2025</t>
  </si>
  <si>
    <t>LEANDRA  MEZA ACEVEDO</t>
  </si>
  <si>
    <t>https://community.secop.gov.co/Public/Tendering/OpportunityDetail/Index?noticeUID=CO1.NTC.8722763&amp;isFromPublicArea=True&amp;isModal=true&amp;asPopupView=true</t>
  </si>
  <si>
    <t>DF-2519-2025</t>
  </si>
  <si>
    <t>CANDY  GUTIERREZ MELENDEZ</t>
  </si>
  <si>
    <t>https://community.secop.gov.co/Public/Tendering/OpportunityDetail/Index?noticeUID=CO1.NTC.8723508&amp;isFromPublicArea=True&amp;isModal=true&amp;asPopupView=true</t>
  </si>
  <si>
    <t>DF-2521-2025</t>
  </si>
  <si>
    <t>FRANCISCO ROJAS LEYVA</t>
  </si>
  <si>
    <t>https://community.secop.gov.co/Public/Tendering/OpportunityDetail/Index?noticeUID=CO1.NTC.8726037&amp;isFromPublicArea=True&amp;isModal=true&amp;asPopupView=true</t>
  </si>
  <si>
    <t>DF-2522-2025</t>
  </si>
  <si>
    <t>HUGO  GARCIA GUERRERO</t>
  </si>
  <si>
    <t>https://community.secop.gov.co/Public/Tendering/OpportunityDetail/Index?noticeUID=CO1.NTC.8729451&amp;isFromPublicArea=True&amp;isModal=true&amp;asPopupView=true</t>
  </si>
  <si>
    <t>DF-2523-2025</t>
  </si>
  <si>
    <t>CARLOS  HARRIS GUZMAN</t>
  </si>
  <si>
    <t>https://community.secop.gov.co/Public/Tendering/OpportunityDetail/Index?noticeUID=CO1.NTC.8726064&amp;isFromPublicArea=True&amp;isModal=true&amp;asPopupView=true</t>
  </si>
  <si>
    <t>DF-2524-2025</t>
  </si>
  <si>
    <t>PRESTACION DE SERVICIOS PROFESIONALES  PARA EL DESARROLLO DE LAS ACTIVIDADES PROPIAS DEL PROYECTO FORTALECIMIENTO Y GOBERNANZA INSTITUCIONAL DE LA SECRETARIA GENERAL DEL DEPARTAMENTO DE BOLÍVAR.</t>
  </si>
  <si>
    <t>DIANDRA POLET BALLESTEROS DIAZ</t>
  </si>
  <si>
    <t>https://community.secop.gov.co/Public/Tendering/OpportunityDetail/Index?noticeUID=CO1.NTC.8726932&amp;isFromPublicArea=True&amp;isModal=true&amp;asPopupView=true</t>
  </si>
  <si>
    <t>DF-2525-2025</t>
  </si>
  <si>
    <t xml:space="preserve">Prestación de servicios profesionales para el desarrollo de actividades propias del proyecto denominado: IMPLEMENTACIÓN DEL PROGRAMA DE ALIMENTACIÓN ESCOLAR PAE 2025 BOLÍVAR de la secretaría de educación de la gobernación de bolívar. </t>
  </si>
  <si>
    <t>LUIS FERNANDO DIAZ OLMOS</t>
  </si>
  <si>
    <t>https://community.secop.gov.co/Public/Tendering/OpportunityDetail/Index?noticeUID=CO1.NTC.8723547&amp;isFromPublicArea=True&amp;isModal=true&amp;asPopupView=true</t>
  </si>
  <si>
    <t>DF-2526-2025</t>
  </si>
  <si>
    <t>Prestación de Servicios Profesionales para el desarrollo de las actividades propias de la Secretaría de la Mujer y desarrollo social de la Gobernación de Bolívar</t>
  </si>
  <si>
    <t>BECTSY LISETH VASQUEZ BOLIVAR</t>
  </si>
  <si>
    <t>https://community.secop.gov.co/Public/Tendering/OpportunityDetail/Index?noticeUID=CO1.NTC.8722760&amp;isFromPublicArea=True&amp;isModal=true&amp;asPopupView=true</t>
  </si>
  <si>
    <t>DF-2527-2025</t>
  </si>
  <si>
    <t>Prestación de Servicios de apoyo a la gestión para el desarrollo de las actividades propias de la Secretaria Privada de la Gobernación de Bolívar.</t>
  </si>
  <si>
    <t>YHAN CARLOS CHALAVE GOMEZ</t>
  </si>
  <si>
    <t>https://community.secop.gov.co/Public/Tendering/OpportunityDetail/Index?noticeUID=CO1.NTC.8721006&amp;isFromPublicArea=True&amp;isModal=true&amp;asPopupView=true</t>
  </si>
  <si>
    <t>DF-2528-2025</t>
  </si>
  <si>
    <t>GABRIEL EDUARDO DE ALBA VILLANUEVA</t>
  </si>
  <si>
    <t>https://community.secop.gov.co/Public/Tendering/OpportunityDetail/Index?noticeUID=CO1.NTC.8723235&amp;isFromPublicArea=True&amp;isModal=true&amp;asPopupView=true</t>
  </si>
  <si>
    <t>DF-2529-2025</t>
  </si>
  <si>
    <t>ARTURO RAFAEL ACOSTA AMADOR</t>
  </si>
  <si>
    <t>https://community.secop.gov.co/Public/Tendering/OpportunityDetail/Index?noticeUID=CO1.NTC.8726179&amp;isFromPublicArea=True&amp;isModal=true&amp;asPopupView=true</t>
  </si>
  <si>
    <t>DF-2530-2025</t>
  </si>
  <si>
    <t>CARLOS ALFREDO SCHOONEWOLFF NARVAEZ</t>
  </si>
  <si>
    <t>https://community.secop.gov.co/Public/Tendering/OpportunityDetail/Index?noticeUID=CO1.NTC.8721967&amp;isFromPublicArea=True&amp;isModal=true&amp;asPopupView=true</t>
  </si>
  <si>
    <t>DF-2531-2025</t>
  </si>
  <si>
    <t>LUIS GUILLERMO ELLES JIMENEZ</t>
  </si>
  <si>
    <t>https://community.secop.gov.co/Public/Tendering/OpportunityDetail/Index?noticeUID=CO1.NTC.8726085&amp;isFromPublicArea=True&amp;isModal=true&amp;asPopupView=true</t>
  </si>
  <si>
    <t>DF-2533-2025</t>
  </si>
  <si>
    <t>Prestación de Servicios Profesionales para el desarrollo de las actividades propias de la DIRECCIÓN DE ATENCIÓN AL CIUDADANO Y GESTIÓN DOCUMENTAL de la SECRETARÍA GENERAL de la Gobernación de Bolívar.</t>
  </si>
  <si>
    <t>JOSE JAVIER POLO TORRES</t>
  </si>
  <si>
    <t>https://community.secop.gov.co/Public/Tendering/OpportunityDetail/Index?noticeUID=CO1.NTC.8726628&amp;isFromPublicArea=True&amp;isModal=true&amp;asPopupView=true</t>
  </si>
  <si>
    <t>DF-2535-2025</t>
  </si>
  <si>
    <t>ANGE LINETH CASTRO PAJARO</t>
  </si>
  <si>
    <t>https://community.secop.gov.co/Public/Tendering/OpportunityDetail/Index?noticeUID=CO1.NTC.8725894&amp;isFromPublicArea=True&amp;isModal=true&amp;asPopupView=true</t>
  </si>
  <si>
    <t>DF-2536-2025</t>
  </si>
  <si>
    <t>Prestación de servicios de apoyo a la Gestion  para el desarrollo de las actividades propias del proyecto de inversión denominado" FORTALECIMIENTO Y GOBERNANZA INSTITUCIONAL DE LA SECRETARIA GENERAL DEL DEPARTAMENTO DE BOLÍVAR</t>
  </si>
  <si>
    <t>YULI ADRIANA GUTIERREZ BRICEÑO</t>
  </si>
  <si>
    <t>https://community.secop.gov.co/Public/Tendering/OpportunityDetail/Index?noticeUID=CO1.NTC.8723507&amp;isFromPublicArea=True&amp;isModal=true&amp;asPopupView=true</t>
  </si>
  <si>
    <t>DF-2537-2025</t>
  </si>
  <si>
    <t>MARIANA DEL CARMEN PINO CASTRO</t>
  </si>
  <si>
    <t>https://community.secop.gov.co/Public/Tendering/OpportunityDetail/Index?noticeUID=CO1.NTC.8801734&amp;isFromPublicArea=True&amp;isModal=true&amp;asPopupView=true</t>
  </si>
  <si>
    <t>DF-2538-2025</t>
  </si>
  <si>
    <t>Prestación de servicios Profesionales para el desarrollo de las actividades propias de la Dirección de Ambiente y Desarrollo Sostenible de la Gobernación de Bolívar</t>
  </si>
  <si>
    <t>DAVID SANTIAGO PEÑARANDA GUALTEROS</t>
  </si>
  <si>
    <t>https://community.secop.gov.co/Public/Tendering/OpportunityDetail/Index?noticeUID=CO1.NTC.8722863&amp;isFromPublicArea=True&amp;isModal=true&amp;asPopupView=true</t>
  </si>
  <si>
    <t>DF-2539-2025</t>
  </si>
  <si>
    <t>JOSE DAVID MARTINEZ HERNANDEZ</t>
  </si>
  <si>
    <t>https://community.secop.gov.co/Public/Tendering/OpportunityDetail/Index?noticeUID=CO1.NTC.8731346&amp;isFromPublicArea=True&amp;isModal=true&amp;asPopupView=true</t>
  </si>
  <si>
    <t>DF-2540-2025</t>
  </si>
  <si>
    <t>Prestación de Servicios de apoyo a la gestión para el desarrollo de las actividades propias de la Dirección de Función Pública de la Gobernación de Bolívar</t>
  </si>
  <si>
    <t>ELIANA MARIA MIRANDA JARABA</t>
  </si>
  <si>
    <t>https://community.secop.gov.co/Public/Tendering/OpportunityDetail/Index?noticeUID=CO1.NTC.8726645&amp;isFromPublicArea=True&amp;isModal=true&amp;asPopupView=true</t>
  </si>
  <si>
    <t>DF-2541-2025</t>
  </si>
  <si>
    <t>DANIELA  GARCIA CIODARO</t>
  </si>
  <si>
    <t>https://community.secop.gov.co/Public/Tendering/OpportunityDetail/Index?noticeUID=CO1.NTC.8732516&amp;isFromPublicArea=True&amp;isModal=true&amp;asPopupView=true</t>
  </si>
  <si>
    <t>DF-2542-2025</t>
  </si>
  <si>
    <t xml:space="preserve">Prestación de servicios profesionales para el desarrollo de las actividades propias de la Secretaria de infraestructura de la Gobernación de Bolívar. </t>
  </si>
  <si>
    <t>INGRIS MABEL MELENDEZ GALE</t>
  </si>
  <si>
    <t>https://community.secop.gov.co/Public/Tendering/OpportunityDetail/Index?noticeUID=CO1.NTC.8732970&amp;isFromPublicArea=True&amp;isModal=true&amp;asPopupView=true</t>
  </si>
  <si>
    <t>DF-2545-2025</t>
  </si>
  <si>
    <t>Prestación de Servicios de Apoyo a la Gestión para el desarrollo de las actividades propias de la SECRETARÍA DE AGRICULTURA Y DESARROLLO RURAL de la Gobernación de Bolívar en el marco del proyecto de inversión denominado: FORTALECIMIENTO DE LA CAPACIDAD Y GESTIÓN INSTITUCIONAL DE LA SECRETARÍA DE AGRICULTURA DEL DEPARTAMENTO DE BOLÍVAR.</t>
  </si>
  <si>
    <t>ALBERTO JOSE ACOSTA BARRIOS</t>
  </si>
  <si>
    <t>https://community.secop.gov.co/Public/Tendering/OpportunityDetail/Index?noticeUID=CO1.NTC.8733488&amp;isFromPublicArea=True&amp;isModal=true&amp;asPopupView=true</t>
  </si>
  <si>
    <t>DF-2546-2025</t>
  </si>
  <si>
    <t>HERNANDO JOSE GUTIERREZ VERGARA</t>
  </si>
  <si>
    <t>https://community.secop.gov.co/Public/Tendering/OpportunityDetail/Index?noticeUID=CO1.NTC.8733034&amp;isFromPublicArea=True&amp;isModal=true&amp;asPopupView=true</t>
  </si>
  <si>
    <t>DF-2547-2025</t>
  </si>
  <si>
    <t>AMAURY  CASTELLAR MATOSO</t>
  </si>
  <si>
    <t>https://community.secop.gov.co/Public/Tendering/OpportunityDetail/Index?noticeUID=CO1.NTC.8733523&amp;isFromPublicArea=True&amp;isModal=true&amp;asPopupView=true</t>
  </si>
  <si>
    <t>DF-2548-2025</t>
  </si>
  <si>
    <t>LOIDYS DEL CARMEN GOMEZ SOTO</t>
  </si>
  <si>
    <t>https://community.secop.gov.co/Public/Tendering/OpportunityDetail/Index?noticeUID=CO1.NTC.8733540&amp;isFromPublicArea=True&amp;isModal=true&amp;asPopupView=true</t>
  </si>
  <si>
    <t>DF-2549-2025</t>
  </si>
  <si>
    <t>DEISY  MARTINEZ REINEL</t>
  </si>
  <si>
    <t>https://community.secop.gov.co/Public/Tendering/OpportunityDetail/Index?noticeUID=CO1.NTC.8733564&amp;isFromPublicArea=True&amp;isModal=true&amp;asPopupView=true</t>
  </si>
  <si>
    <t>DF-2552-2025</t>
  </si>
  <si>
    <t>Prestación de Servicios Profesionales para el desarrollo de las actividades propias de la de la Secretaría de Minas y Energía de la Gobernación de Bolívar.</t>
  </si>
  <si>
    <t>FLEMING  ORTIZ MANGONES</t>
  </si>
  <si>
    <t>https://community.secop.gov.co/Public/Tendering/OpportunityDetail/Index?noticeUID=CO1.NTC.8740620&amp;isFromPublicArea=True&amp;isModal=true&amp;asPopupView=true</t>
  </si>
  <si>
    <t>SECRETARIA DE MINAS Y ENERGÍA</t>
  </si>
  <si>
    <t>DF-2553-2025</t>
  </si>
  <si>
    <t>JHENNYFER PATRICIA CONEO CARABALLO</t>
  </si>
  <si>
    <t>11/09/2025</t>
  </si>
  <si>
    <t>https://community.secop.gov.co/Public/Tendering/OpportunityDetail/Index?noticeUID=CO1.NTC.8741120&amp;isFromPublicArea=True&amp;isModal=true&amp;asPopupView=true</t>
  </si>
  <si>
    <t>DF-2554-2025</t>
  </si>
  <si>
    <t>EDGAR ADOLFO CASTRO GENES</t>
  </si>
  <si>
    <t>https://community.secop.gov.co/Public/Tendering/OpportunityDetail/Index?noticeUID=CO1.NTC.8741272&amp;isFromPublicArea=True&amp;isModal=true&amp;asPopupView=true</t>
  </si>
  <si>
    <t>DF-2555-2025</t>
  </si>
  <si>
    <t>Prestación de servicios profesionales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</si>
  <si>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SAMUEL ADOLFO CASTRO MACOTT</t>
  </si>
  <si>
    <t>https://community.secop.gov.co/Public/Tendering/OpportunityDetail/Index?noticeUID=CO1.NTC.8743964&amp;isFromPublicArea=True&amp;isModal=true&amp;asPopupView=true</t>
  </si>
  <si>
    <t>DF-2556-2025</t>
  </si>
  <si>
    <t>JORGE ARMANDO VEGA GOMEZ</t>
  </si>
  <si>
    <t>https://community.secop.gov.co/Public/Tendering/OpportunityDetail/Index?noticeUID=CO1.NTC.8744018&amp;isFromPublicArea=True&amp;isModal=true&amp;asPopupView=true</t>
  </si>
  <si>
    <t>DF-2557-2025</t>
  </si>
  <si>
    <t>Prestación de servicios de apoyo a la gestión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</si>
  <si>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ANA MILENA BENAVIDES BOLAÑO</t>
  </si>
  <si>
    <t>https://community.secop.gov.co/Public/Tendering/OpportunityDetail/Index?noticeUID=CO1.NTC.8744040&amp;isFromPublicArea=True&amp;isModal=true&amp;asPopupView=true</t>
  </si>
  <si>
    <t>DF-2558-2025</t>
  </si>
  <si>
    <t>VERONICA  LOPEZ CARMONA</t>
  </si>
  <si>
    <t>https://community.secop.gov.co/Public/Tendering/OpportunityDetail/Index?noticeUID=CO1.NTC.8740671&amp;isFromPublicArea=True&amp;isModal=true&amp;asPopupView=true</t>
  </si>
  <si>
    <t>DF-2559-2025</t>
  </si>
  <si>
    <t>Prestación de servicios profesionales en desarrollo de las actividades propias de la Dirección de Tesorería de la Secretaría de Hacienda de la gobernación de Bolívar.</t>
  </si>
  <si>
    <t>MANUEL JOSE CORTEZANO GUARDELA</t>
  </si>
  <si>
    <t>https://community.secop.gov.co/Public/Tendering/OpportunityDetail/Index?noticeUID=CO1.NTC.8743232&amp;isFromPublicArea=True&amp;isModal=true&amp;asPopupView=true</t>
  </si>
  <si>
    <t>DIRECCION DE TESORERIA</t>
  </si>
  <si>
    <t>DF-2560-2025</t>
  </si>
  <si>
    <t>Prestación de servicios profesionales en desarrollo de las actividades propias de la Dirección de Tesorería de la Secretaría de Hacienda de la Gobernación de Bolívar.</t>
  </si>
  <si>
    <t>DAYCI DEL CARMEN JIMENEZ GOMEZ</t>
  </si>
  <si>
    <t>https://community.secop.gov.co/Public/Tendering/OpportunityDetail/Index?noticeUID=CO1.NTC.8741205&amp;isFromPublicArea=True&amp;isModal=true&amp;asPopupView=true</t>
  </si>
  <si>
    <t>DF-2562-2025</t>
  </si>
  <si>
    <t>JUDITH DEL CARMEN MONTES CARBONELL</t>
  </si>
  <si>
    <t>https://community.secop.gov.co/Public/Tendering/OpportunityDetail/Index?noticeUID=CO1.NTC.8742659&amp;isFromPublicArea=True&amp;isModal=true&amp;asPopupView=true</t>
  </si>
  <si>
    <t>DF-2563-2025</t>
  </si>
  <si>
    <t>YOVANIS  DIAZ GIL</t>
  </si>
  <si>
    <t>https://community.secop.gov.co/Public/Tendering/OpportunityDetail/Index?noticeUID=CO1.NTC.8742676&amp;isFromPublicArea=True&amp;isModal=true&amp;asPopupView=true</t>
  </si>
  <si>
    <t>DF-2564-2025</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</si>
  <si>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</si>
  <si>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RICHARD GUSTAVO MARTINEZ RAMOS</t>
  </si>
  <si>
    <t>https://community.secop.gov.co/Public/Tendering/OpportunityDetail/Index?noticeUID=CO1.NTC.8743342&amp;isFromPublicArea=True&amp;isModal=true&amp;asPopupView=true</t>
  </si>
  <si>
    <t>DF-2565-2025</t>
  </si>
  <si>
    <t>SANDRA MARCELA MENDEZ PEREZ</t>
  </si>
  <si>
    <t>https://community.secop.gov.co/Public/Tendering/OpportunityDetail/Index?noticeUID=CO1.NTC.8743478&amp;isFromPublicArea=True&amp;isModal=true&amp;asPopupView=true</t>
  </si>
  <si>
    <t>DF-2570-2025</t>
  </si>
  <si>
    <t>NATALI ANDREA OLMOS DE AGUAS</t>
  </si>
  <si>
    <t>https://community.secop.gov.co/Public/Tendering/OpportunityDetail/Index?noticeUID=CO1.NTC.8743458&amp;isFromPublicArea=True&amp;isModal=true&amp;asPopupView=true</t>
  </si>
  <si>
    <t>DF-2571-2025</t>
  </si>
  <si>
    <t>HAIXOR  POVEDA TORRES</t>
  </si>
  <si>
    <t>https://community.secop.gov.co/Public/Tendering/OpportunityDetail/Index?noticeUID=CO1.NTC.8743860&amp;isFromPublicArea=True&amp;isModal=true&amp;asPopupView=true</t>
  </si>
  <si>
    <t>DF-2572-2025</t>
  </si>
  <si>
    <t>GISELLE PAOLA BAQUERIZO SALCEDO</t>
  </si>
  <si>
    <t>https://community.secop.gov.co/Public/Tendering/OpportunityDetail/Index?noticeUID=CO1.NTC.8744204&amp;isFromPublicArea=True&amp;isModal=true&amp;asPopupView=true</t>
  </si>
  <si>
    <t>DF-2573-2025</t>
  </si>
  <si>
    <t>VICENTA  PADILLA HERRERA</t>
  </si>
  <si>
    <t>https://community.secop.gov.co/Public/Tendering/OpportunityDetail/Index?noticeUID=CO1.NTC.8743888&amp;isFromPublicArea=True&amp;isModal=true&amp;asPopupView=true</t>
  </si>
  <si>
    <t>DF-2574-2025</t>
  </si>
  <si>
    <t>ALVARO EMILIO EBRATT PACHECO</t>
  </si>
  <si>
    <t>https://community.secop.gov.co/Public/Tendering/OpportunityDetail/Index?noticeUID=CO1.NTC.8747933&amp;isFromPublicArea=True&amp;isModal=true&amp;asPopupView=true</t>
  </si>
  <si>
    <t>DF-2575-2025</t>
  </si>
  <si>
    <t>EDWAR ENRIQUE MEÑACA RUIZ</t>
  </si>
  <si>
    <t>https://community.secop.gov.co/Public/Tendering/OpportunityDetail/Index?noticeUID=CO1.NTC.8743819&amp;isFromPublicArea=True&amp;isModal=true&amp;asPopupView=true</t>
  </si>
  <si>
    <t>DF-2576-2025</t>
  </si>
  <si>
    <t>YINELA DEL CARMEN MORALES RODRIGUEZ</t>
  </si>
  <si>
    <t>https://community.secop.gov.co/Public/Tendering/OpportunityDetail/Index?noticeUID=CO1.NTC.8748714&amp;isFromPublicArea=True&amp;isModal=true&amp;asPopupView=true</t>
  </si>
  <si>
    <t>DF-2578-2025</t>
  </si>
  <si>
    <t xml:space="preserve">Prestación de servicios profesionales para el desarrollo de actividades propias de la Dirección de atención al ciudadano y gestión documental de la secretaria general de la Gobernación de Bolívar. </t>
  </si>
  <si>
    <t>JESUS DAVID MONTIEL VERGARA</t>
  </si>
  <si>
    <t>https://community.secop.gov.co/Public/Tendering/OpportunityDetail/Index?noticeUID=CO1.NTC.8744147&amp;isFromPublicArea=True&amp;isModal=true&amp;asPopupView=true</t>
  </si>
  <si>
    <t>DF-2579-2025</t>
  </si>
  <si>
    <t>VERONICA ANDREA LOCARNO QUINTANA</t>
  </si>
  <si>
    <t>https://community.secop.gov.co/Public/Tendering/OpportunityDetail/Index?noticeUID=CO1.NTC.8750729&amp;isFromPublicArea=True&amp;isModal=true&amp;asPopupView=true</t>
  </si>
  <si>
    <t>DF-2580-2025</t>
  </si>
  <si>
    <t>YORLEY  VALCARCEL ARELLANO</t>
  </si>
  <si>
    <t>https://community.secop.gov.co/Public/Tendering/OpportunityDetail/Index?noticeUID=CO1.NTC.8750751&amp;isFromPublicArea=True&amp;isModal=true&amp;asPopupView=true</t>
  </si>
  <si>
    <t>DF-2582-2025</t>
  </si>
  <si>
    <t xml:space="preserve">Prestación de servicios profesionales para el desarrollo de las actividades propias de la Dirección de Ingresos de la Secretaria de Hacienda de la Gobernación de Bolívar. </t>
  </si>
  <si>
    <t>VANESSA PAOLA LAVERDE BENITEZ</t>
  </si>
  <si>
    <t>https://community.secop.gov.co/Public/Tendering/OpportunityDetail/Index?noticeUID=CO1.NTC.8746399&amp;isFromPublicArea=True&amp;isModal=true&amp;asPopupView=true</t>
  </si>
  <si>
    <t>DIRECCION DE INGRESOS</t>
  </si>
  <si>
    <t>DF-2583-2025</t>
  </si>
  <si>
    <t>HARRISON LUIS SARÁ ROJAS</t>
  </si>
  <si>
    <t>https://community.secop.gov.co/Public/Tendering/OpportunityDetail/Index?noticeUID=CO1.NTC.8743359&amp;isFromPublicArea=True&amp;isModal=true&amp;asPopupView=true</t>
  </si>
  <si>
    <t>DF-2584-2025</t>
  </si>
  <si>
    <t xml:space="preserve">PRESTACIÓN DE SERVICIOS PROFESIONALES ESPECIALIZADOS PARA BRINDAR ASESORÍA A LA SECRETARÍA DE HACIENDA EN EL MARCO DEL PROYECTO DENOMINADO ADMINISTRACIÓN, FORTALECIMIENTO Y SOSTENIBILIDAD FINANCIERA DEL DEPARTAMENTO DE BOLIVAR.
</t>
  </si>
  <si>
    <t>DORYS MARIA CASTRO HERNANDEZ</t>
  </si>
  <si>
    <t>12/09/2025</t>
  </si>
  <si>
    <t>https://community.secop.gov.co/Public/Tendering/OpportunityDetail/Index?noticeUID=CO1.NTC.8743609&amp;isFromPublicArea=True&amp;isModal=true&amp;asPopupView=true</t>
  </si>
  <si>
    <t>DF-2585-2025</t>
  </si>
  <si>
    <t>CARLOS JOSE QUEZADA QUEBRAZCO</t>
  </si>
  <si>
    <t>https://community.secop.gov.co/Public/Tendering/OpportunityDetail/Index?noticeUID=CO1.NTC.8743627&amp;isFromPublicArea=True&amp;isModal=true&amp;asPopupView=true</t>
  </si>
  <si>
    <t>DF-2586-2025</t>
  </si>
  <si>
    <t xml:space="preserve">Prestación de servicios profesionales para el desarrollo de actividades propias de la secretaria de educación de la gobernación de Bolívar. </t>
  </si>
  <si>
    <t>MARIA ALEXANDRA BOLAÑO CAMACHO</t>
  </si>
  <si>
    <t>https://community.secop.gov.co/Public/Tendering/OpportunityDetail/Index?noticeUID=CO1.NTC.8750599&amp;isFromPublicArea=True&amp;isModal=true&amp;asPopupView=true</t>
  </si>
  <si>
    <t>DF-2588-2025</t>
  </si>
  <si>
    <t>CANDELARIA DEL CARMEN GALVIS ARRIETA</t>
  </si>
  <si>
    <t>https://community.secop.gov.co/Public/Tendering/OpportunityDetail/Index?noticeUID=CO1.NTC.8751075&amp;isFromPublicArea=True&amp;isModal=true&amp;asPopupView=true</t>
  </si>
  <si>
    <t>DF-2589-2025</t>
  </si>
  <si>
    <t>Prestación de Servicios Profesionales para el desarrollo de las actividades propias de la Dirección Logísticas de la Secretaria General   en el marco del proyecto FORTALECIMIENTO DE LA PRESENCIA INSTITUCIONAL DE LA GOBERNACION A TRAVES DEL PROGRAMA GUARDIANES DE BOLIVAR EN EL DEPARTAMENTO DE BOLÍVAR.</t>
  </si>
  <si>
    <t>ALEJANDRA MARIA TELLEZ CARO</t>
  </si>
  <si>
    <t>https://community.secop.gov.co/Public/Tendering/OpportunityDetail/Index?noticeUID=CO1.NTC.8758803&amp;isFromPublicArea=True&amp;isModal=true&amp;asPopupView=true</t>
  </si>
  <si>
    <t>DF-2590-2025</t>
  </si>
  <si>
    <t xml:space="preserve">Prestación de Servicios Profesionales para el desarrollo de las actividades propias de la OFICINA GESTIÓN DEL RIESGO DE DESASTRES de la Gobernación de Bolívar en el marco del proyecto de inversión denominado: FORTALECIMIENTO DEL PROCESO DE REDUCCIÓN DEL RIESGO DE DESASTRE EN EL DEPARTAMENTO DE BOLÍVAR.
</t>
  </si>
  <si>
    <t>MATIAS  MUÑOZ DIAZ</t>
  </si>
  <si>
    <t>https://community.secop.gov.co/Public/Tendering/OpportunityDetail/Index?noticeUID=CO1.NTC.8754021&amp;isFromPublicArea=True&amp;isModal=true&amp;asPopupView=true</t>
  </si>
  <si>
    <t>DF-2591-2025</t>
  </si>
  <si>
    <t>LUISA  MALVACEDA DE FEX</t>
  </si>
  <si>
    <t>https://community.secop.gov.co/Public/Tendering/OpportunityDetail/Index?noticeUID=CO1.NTC.8753963&amp;isFromPublicArea=True&amp;isModal=true&amp;asPopupView=true</t>
  </si>
  <si>
    <t>DF-2592-2025</t>
  </si>
  <si>
    <t>JUAN PABLO BRU</t>
  </si>
  <si>
    <t>https://community.secop.gov.co/Public/Tendering/OpportunityDetail/Index?noticeUID=CO1.NTC.8754419&amp;isFromPublicArea=True&amp;isModal=true&amp;asPopupView=true</t>
  </si>
  <si>
    <t>DF-2593-2025</t>
  </si>
  <si>
    <t>SENEN ENRIQUE CANTILLO COGOLLO</t>
  </si>
  <si>
    <t>https://community.secop.gov.co/Public/Tendering/OpportunityDetail/Index?noticeUID=CO1.NTC.8754335&amp;isFromPublicArea=True&amp;isModal=true&amp;asPopupView=true</t>
  </si>
  <si>
    <t>DF-2594-2025</t>
  </si>
  <si>
    <t>JORGE ISACC ROMERO SILVA</t>
  </si>
  <si>
    <t>https://community.secop.gov.co/Public/Tendering/OpportunityDetail/Index?noticeUID=CO1.NTC.8754703&amp;isFromPublicArea=True&amp;isModal=true&amp;asPopupView=true</t>
  </si>
  <si>
    <t>DF-2595-2025</t>
  </si>
  <si>
    <t xml:space="preserve">Prestación de Servicios Profesionales para el desarrollo de las actividades propias de la Dirección de Ingresos de la Secretaría de Hacienda de la Gobernación de Bolívar. 
</t>
  </si>
  <si>
    <t>LESLIE SEGRID NARVAEZ PAZ</t>
  </si>
  <si>
    <t>https://community.secop.gov.co/Public/Tendering/OpportunityDetail/Index?noticeUID=CO1.NTC.8766275&amp;isFromPublicArea=True&amp;isModal=true&amp;asPopupView=true</t>
  </si>
  <si>
    <t>DF-2596-2025</t>
  </si>
  <si>
    <t>GALIS MARIA ZAMBRANO JIMENEZ</t>
  </si>
  <si>
    <t>15/09/2025</t>
  </si>
  <si>
    <t>https://community.secop.gov.co/Public/Tendering/OpportunityDetail/Index?noticeUID=CO1.NTC.8762357&amp;isFromPublicArea=True&amp;isModal=true&amp;asPopupView=true</t>
  </si>
  <si>
    <t>DF-2597-2025</t>
  </si>
  <si>
    <t>KELLY CECILIA PUELLO TORRES</t>
  </si>
  <si>
    <t>https://community.secop.gov.co/Public/Tendering/OpportunityDetail/Index?noticeUID=CO1.NTC.8762461&amp;isFromPublicArea=True&amp;isModal=true&amp;asPopupView=true</t>
  </si>
  <si>
    <t>DF-2598-2025</t>
  </si>
  <si>
    <t>ANGIE MERINA JULIO GARCIA</t>
  </si>
  <si>
    <t>https://community.secop.gov.co/Public/Tendering/OpportunityDetail/Index?noticeUID=CO1.NTC.8751248&amp;isFromPublicArea=True&amp;isModal=true&amp;asPopupView=true</t>
  </si>
  <si>
    <t>DF-2599-2025</t>
  </si>
  <si>
    <t>ROSALBA  POLO GARCIA</t>
  </si>
  <si>
    <t>https://community.secop.gov.co/Public/Tendering/OpportunityDetail/Index?noticeUID=CO1.NTC.8753418&amp;isFromPublicArea=True&amp;isModal=true&amp;asPopupView=true</t>
  </si>
  <si>
    <t>DF-2600-2025</t>
  </si>
  <si>
    <t>JONATAN  PALACIO HERNANDEZ</t>
  </si>
  <si>
    <t>https://community.secop.gov.co/Public/Tendering/OpportunityDetail/Index?noticeUID=CO1.NTC.8754491&amp;isFromPublicArea=True&amp;isModal=true&amp;asPopupView=true</t>
  </si>
  <si>
    <t>DF-2601-2025</t>
  </si>
  <si>
    <t>YERLIS DEL CARMEN MARRUGO RIOS</t>
  </si>
  <si>
    <t>https://community.secop.gov.co/Public/Tendering/OpportunityDetail/Index?noticeUID=CO1.NTC.8754291&amp;isFromPublicArea=True&amp;isModal=true&amp;asPopupView=true</t>
  </si>
  <si>
    <t>DF-2602-2025</t>
  </si>
  <si>
    <t>Prestación de servicios profesionales para el desarrollo de actividades propias de la secretaria jurídica de la Gobernación de Bolívar.</t>
  </si>
  <si>
    <t>MARIA MARGARITA BLANCO CARO</t>
  </si>
  <si>
    <t>https://community.secop.gov.co/Public/Tendering/OpportunityDetail/Index?noticeUID=CO1.NTC.8772552&amp;isFromPublicArea=True&amp;isModal=true&amp;asPopupView=true</t>
  </si>
  <si>
    <t>DF-2603-2025</t>
  </si>
  <si>
    <t>PAULA SOFIA PEÑALOZA BURGOS</t>
  </si>
  <si>
    <t>https://community.secop.gov.co/Public/Tendering/OpportunityDetail/Index?noticeUID=CO1.NTC.8754850&amp;isFromPublicArea=True&amp;isModal=true&amp;asPopupView=true</t>
  </si>
  <si>
    <t>DF-2604-2025</t>
  </si>
  <si>
    <t>MARIA NELA BALLESTERO ARIAS</t>
  </si>
  <si>
    <t>https://community.secop.gov.co/Public/Tendering/OpportunityDetail/Index?noticeUID=CO1.NTC.8759217&amp;isFromPublicArea=True&amp;isModal=true&amp;asPopupView=true</t>
  </si>
  <si>
    <t>DF-2605-2025</t>
  </si>
  <si>
    <t>CARMEN HELENA ROMERO TAPIA</t>
  </si>
  <si>
    <t>https://community.secop.gov.co/Public/Tendering/OpportunityDetail/Index?noticeUID=CO1.NTC.8756187&amp;isFromPublicArea=True&amp;isModal=true&amp;asPopupView=true</t>
  </si>
  <si>
    <t>DF-2606-2025</t>
  </si>
  <si>
    <t>GIOVANI DEL CARMEN CANTILLO ROMERO</t>
  </si>
  <si>
    <t>https://community.secop.gov.co/Public/Tendering/OpportunityDetail/Index?noticeUID=CO1.NTC.8754469&amp;isFromPublicArea=True&amp;isModal=true&amp;asPopupView=true</t>
  </si>
  <si>
    <t>DF-2608-2025</t>
  </si>
  <si>
    <t>Prestación de servicios de apoyo a la gestión para el desarrollo de las actividades propias de la secretaria de Igualdad de la Gobernación de Bolívar</t>
  </si>
  <si>
    <t>CIELO ESCARLY CONTRERAS SILVA</t>
  </si>
  <si>
    <t>https://community.secop.gov.co/Public/Tendering/OpportunityDetail/Index?noticeUID=CO1.NTC.8758261&amp;isFromPublicArea=True&amp;isModal=true&amp;asPopupView=true</t>
  </si>
  <si>
    <t>DF-2609-2025</t>
  </si>
  <si>
    <t>ROSA ISELA VILLAFAÑE JIMENEZ</t>
  </si>
  <si>
    <t>https://community.secop.gov.co/Public/Tendering/OpportunityDetail/Index?noticeUID=CO1.NTC.8756455&amp;isFromPublicArea=True&amp;isModal=true&amp;asPopupView=true</t>
  </si>
  <si>
    <t>DF-2610-2025</t>
  </si>
  <si>
    <t>RAMON NICOLAS HURTADO</t>
  </si>
  <si>
    <t>https://community.secop.gov.co/Public/Tendering/OpportunityDetail/Index?noticeUID=CO1.NTC.8759045&amp;isFromPublicArea=True&amp;isModal=true&amp;asPopupView=true</t>
  </si>
  <si>
    <t>DF-2611-2025</t>
  </si>
  <si>
    <t>KAREN SOFIA LEZAMA GARCES</t>
  </si>
  <si>
    <t>https://community.secop.gov.co/Public/Tendering/OpportunityDetail/Index?noticeUID=CO1.NTC.8762221&amp;isFromPublicArea=True&amp;isModal=true&amp;asPopupView=true</t>
  </si>
  <si>
    <t>DF-2612-2025</t>
  </si>
  <si>
    <t xml:space="preserve">Prestación de Servicios Profesionales para el desarrollo de actividades propias de la Dirección de Gobernanza de la Secretaría del Interior y Asuntos Gubernamentales de la Gobernación de Bolívar. 
</t>
  </si>
  <si>
    <t>VANESSA DEL CARMEN PERCY RODRIGUEZ</t>
  </si>
  <si>
    <t>https://community.secop.gov.co/Public/Tendering/OpportunityDetail/Index?noticeUID=CO1.NTC.8763217&amp;isFromPublicArea=True&amp;isModal=true&amp;asPopupView=true</t>
  </si>
  <si>
    <t>DF-2613-2025</t>
  </si>
  <si>
    <t>MAYRA ALEJANDRA MEZA HERAZO</t>
  </si>
  <si>
    <t>https://community.secop.gov.co/Public/Tendering/OpportunityDetail/Index?noticeUID=CO1.NTC.8762983&amp;isFromPublicArea=True&amp;isModal=true&amp;asPopupView=true</t>
  </si>
  <si>
    <t>DF-2614-2025</t>
  </si>
  <si>
    <t>ROGELIO JOSE JIMENEZ COBO</t>
  </si>
  <si>
    <t>https://community.secop.gov.co/Public/Tendering/OpportunityDetail/Index?noticeUID=CO1.NTC.8762150&amp;isFromPublicArea=True&amp;isModal=true&amp;asPopupView=true</t>
  </si>
  <si>
    <t>DF-2616-2025</t>
  </si>
  <si>
    <t>ALEXANDER  MARTELO MUÑOZ</t>
  </si>
  <si>
    <t>https://community.secop.gov.co/Public/Tendering/OpportunityDetail/Index?noticeUID=CO1.NTC.8760669&amp;isFromPublicArea=True&amp;isModal=true&amp;asPopupView=true</t>
  </si>
  <si>
    <t>DF-2617-2025</t>
  </si>
  <si>
    <t xml:space="preserve">PRESTACIÓN DE SERVICIOS PROFESIONALES PARA EL DESARROLLO DE LAS ACTIVIDADES  PROPIAS  DE LA  SECRETARIA  DE MINAS Y ENERGÍA EN EL MARCO DEL  PROYECTO DENOMINADO "ASISTENCIA PROFESIONAL, TÉCNICA, TECNOLÓGICA Y EN SALUD A MINEROS PARA LA VIGENCIA 2025 EN BOLIVAR.
</t>
  </si>
  <si>
    <t>DANIELA FERNANDA HENAO VERGARA</t>
  </si>
  <si>
    <t>https://community.secop.gov.co/Public/Tendering/OpportunityDetail/Index?noticeUID=CO1.NTC.8772799&amp;isFromPublicArea=True&amp;isModal=true&amp;asPopupView=true</t>
  </si>
  <si>
    <t>DF-2618-2025</t>
  </si>
  <si>
    <t xml:space="preserve">Prestación de servicios profesionales para el desarrollo de las actividades propias de la Secretaria de la Mujer y Desarrollo social de la Gobernación de Bolívar. </t>
  </si>
  <si>
    <t>LAURA VANESSA SANCHEZ CUETO</t>
  </si>
  <si>
    <t>https://community.secop.gov.co/Public/Tendering/OpportunityDetail/Index?noticeUID=CO1.NTC.8761295&amp;isFromPublicArea=True&amp;isModal=true&amp;asPopupView=true</t>
  </si>
  <si>
    <t>DF-2619-2025</t>
  </si>
  <si>
    <t>Prestación de Servicios profesionales especializados para el desarrollo de las actividades propias de la Dirección de Función Pública de la Gobernación de Bolívar</t>
  </si>
  <si>
    <t>JOSE CARLOS CUEVAS SAYAS</t>
  </si>
  <si>
    <t>https://community.secop.gov.co/Public/Tendering/OpportunityDetail/Index?noticeUID=CO1.NTC.8766972&amp;isFromPublicArea=True&amp;isModal=true&amp;asPopupView=true</t>
  </si>
  <si>
    <t>DF-2620-2025</t>
  </si>
  <si>
    <t xml:space="preserve">Prestación de Servicios profesionales especializados para el desarrollo de las actividades propias de la Oficina Asesora de Comunicaciones y Prensa de la secretaria Privada de la Gobernación de Bolívar
</t>
  </si>
  <si>
    <t>TEDDY FERNEL BARRERA MEZA</t>
  </si>
  <si>
    <t>https://community.secop.gov.co/Public/Tendering/OpportunityDetail/Index?noticeUID=CO1.NTC.8767102&amp;isFromPublicArea=True&amp;isModal=true&amp;asPopupView=true</t>
  </si>
  <si>
    <t>DF-2621-2025</t>
  </si>
  <si>
    <t>ELIAS JOSE BLANCO VALDELAMAR</t>
  </si>
  <si>
    <t>https://community.secop.gov.co/Public/Tendering/OpportunityDetail/Index?noticeUID=CO1.NTC.8770325&amp;isFromPublicArea=True&amp;isModal=true&amp;asPopupView=true</t>
  </si>
  <si>
    <t>DF-2626-2025</t>
  </si>
  <si>
    <t>LAURENT PAOLA HOLLMAN MARIN</t>
  </si>
  <si>
    <t>https://community.secop.gov.co/Public/Tendering/OpportunityDetail/Index?noticeUID=CO1.NTC.8770031&amp;isFromPublicArea=True&amp;isModal=true&amp;asPopupView=true</t>
  </si>
  <si>
    <t>DF-2627-2025</t>
  </si>
  <si>
    <t xml:space="preserve">Prestación de servicios de apoyo a la gestión para el desarrollo de actividades propias de la Dirección de Atención al ciudadano y Gestión Documental de la Secretaria General de la Gobernación de Bolívar. </t>
  </si>
  <si>
    <t>NUBYA ROSA FAJARDO PARDO</t>
  </si>
  <si>
    <t>https://community.secop.gov.co/Public/Tendering/OpportunityDetail/Index?noticeUID=CO1.NTC.8770319&amp;isFromPublicArea=True&amp;isModal=true&amp;asPopupView=true</t>
  </si>
  <si>
    <t>DF-2628-2025</t>
  </si>
  <si>
    <t>BETSAIDA DEL ROSARIO MARRUGO HERRERA</t>
  </si>
  <si>
    <t>https://community.secop.gov.co/Public/Tendering/OpportunityDetail/Index?noticeUID=CO1.NTC.8770069&amp;isFromPublicArea=True&amp;isModal=true&amp;asPopupView=true</t>
  </si>
  <si>
    <t>DF-2629-2025</t>
  </si>
  <si>
    <t>MARIA LUISA LEAL RAMIREZ</t>
  </si>
  <si>
    <t>https://community.secop.gov.co/Public/Tendering/OpportunityDetail/Index?noticeUID=CO1.NTC.8769344&amp;isFromPublicArea=True&amp;isModal=true&amp;asPopupView=true</t>
  </si>
  <si>
    <t>DF-2630-2025</t>
  </si>
  <si>
    <t>CARLA PAOLA CASTELLANOS GOMEZ</t>
  </si>
  <si>
    <t>https://community.secop.gov.co/Public/Tendering/OpportunityDetail/Index?noticeUID=CO1.NTC.8770278&amp;isFromPublicArea=True&amp;isModal=true&amp;asPopupView=true</t>
  </si>
  <si>
    <t>DF-2631-2025</t>
  </si>
  <si>
    <t>KARIN JULIETH JALAFFS BARBOZA</t>
  </si>
  <si>
    <t>https://community.secop.gov.co/Public/Tendering/OpportunityDetail/Index?noticeUID=CO1.NTC.8770397&amp;isFromPublicArea=True&amp;isModal=true&amp;asPopupView=true</t>
  </si>
  <si>
    <t>DF-2632-2025</t>
  </si>
  <si>
    <t>JAVIER  DAZA DAZA</t>
  </si>
  <si>
    <t>https://community.secop.gov.co/Public/Tendering/OpportunityDetail/Index?noticeUID=CO1.NTC.8769469&amp;isFromPublicArea=True&amp;isModal=true&amp;asPopupView=true</t>
  </si>
  <si>
    <t>DF-2633-2025</t>
  </si>
  <si>
    <t>MARIO ALBERTO BORJA YEPEZ</t>
  </si>
  <si>
    <t>https://community.secop.gov.co/Public/Tendering/OpportunityDetail/Index?noticeUID=CO1.NTC.8770548&amp;isFromPublicArea=True&amp;isModal=true&amp;asPopupView=true</t>
  </si>
  <si>
    <t>DF-2634-2025</t>
  </si>
  <si>
    <t>JACOBO MUNIR ISAAC ESCORCIA</t>
  </si>
  <si>
    <t>https://community.secop.gov.co/Public/Tendering/OpportunityDetail/Index?noticeUID=CO1.NTC.8777504&amp;isFromPublicArea=True&amp;isModal=true&amp;asPopupView=true</t>
  </si>
  <si>
    <t>DF-2635-2025</t>
  </si>
  <si>
    <t>JULIETT DEL CARMEN ALVAREZ HERRERA</t>
  </si>
  <si>
    <t>https://community.secop.gov.co/Public/Tendering/OpportunityDetail/Index?noticeUID=CO1.NTC.8777462&amp;isFromPublicArea=True&amp;isModal=true&amp;asPopupView=true</t>
  </si>
  <si>
    <t>DF-2640-2025</t>
  </si>
  <si>
    <t>YUGENY  MARQUEZ ESTRADA</t>
  </si>
  <si>
    <t>https://community.secop.gov.co/Public/Tendering/OpportunityDetail/Index?noticeUID=CO1.NTC.8777735&amp;isFromPublicArea=True&amp;isModal=true&amp;asPopupView=true</t>
  </si>
  <si>
    <t>DF-2641-2025</t>
  </si>
  <si>
    <t>Prestación de Servicios de Apoyo a la Gestión para el desarrollo de las actividades propias de la Dirección de Planta de Establecimientos Educativos de la Secretaria de Educación de la Gobernación de Bolívar</t>
  </si>
  <si>
    <t>1049483921-1</t>
  </si>
  <si>
    <t>YENIFER DEL CARMEN MIRANDA GARCIA</t>
  </si>
  <si>
    <t>https://community.secop.gov.co/Public/Tendering/OpportunityDetail/Index?noticeUID=CO1.NTC.8777923&amp;isFromPublicArea=True&amp;isModal=true&amp;asPopupView=true</t>
  </si>
  <si>
    <t>DF-2643-2025</t>
  </si>
  <si>
    <t>ANGELICA  MARRUGO CASTELLAR</t>
  </si>
  <si>
    <t>https://community.secop.gov.co/Public/Tendering/OpportunityDetail/Index?noticeUID=CO1.NTC.8781853&amp;isFromPublicArea=True&amp;isModal=true&amp;asPopupView=true</t>
  </si>
  <si>
    <t>DF-2644-2025</t>
  </si>
  <si>
    <t>Prestación de servicios profesionales en desarrollo de las actividades propias de la Dirección de Presupuesto de la Secretaría de Hacienda de la Gobernación de Bolívar.</t>
  </si>
  <si>
    <t>ANA BELEN GARCIA ACOSTA</t>
  </si>
  <si>
    <t>https://community.secop.gov.co/Public/Tendering/OpportunityDetail/Index?noticeUID=CO1.NTC.8780356&amp;isFromPublicArea=True&amp;isModal=true&amp;asPopupView=true</t>
  </si>
  <si>
    <t>DF-2645-2025</t>
  </si>
  <si>
    <t>PRESTACIÓN DE SERVICIOS  DE APOYO A LA GESTION PARA EL DESARROLLO DE LAS ACTIVIDADES PROPIAS DE LA  SECRETARÍA GENERAL  EN EL MARCO DEL PROYECTO  DENOMINADO MANTENIMIENTO, ADECUACIÓN Y RESTAURACIÓN DE LOS BIENES MUEBLES E INMUEBLES BAJO LA RESPONSABILIDAD DEL DEPARTAMENTO DE BOLÍVAR.</t>
  </si>
  <si>
    <t>LIAN ALEJANDRO RODRIGUEZ MARTINEZ</t>
  </si>
  <si>
    <t>https://community.secop.gov.co/Public/Tendering/OpportunityDetail/Index?noticeUID=CO1.NTC.8780914&amp;isFromPublicArea=True&amp;isModal=true&amp;asPopupView=true</t>
  </si>
  <si>
    <t>DF-2646-2025</t>
  </si>
  <si>
    <t>Prestación de servicios profesionales para el desarrollo de las actividades de la Dirección Atención al Ciudadano y Gestión Documental de la Secretaria General de la Gobernación de Bolívar.</t>
  </si>
  <si>
    <t>JOSE GREGORIO ROMERO DE LA ROSA</t>
  </si>
  <si>
    <t>17/09/2025</t>
  </si>
  <si>
    <t>https://community.secop.gov.co/Public/Tendering/OpportunityDetail/Index?noticeUID=CO1.NTC.8781939&amp;isFromPublicArea=True&amp;isModal=true&amp;asPopupView=true</t>
  </si>
  <si>
    <t>DF-2647-2025</t>
  </si>
  <si>
    <t>CESAR RAUL DE LA ESPRIELLA CARRANZA</t>
  </si>
  <si>
    <t>https://community.secop.gov.co/Public/Tendering/OpportunityDetail/Index?noticeUID=CO1.NTC.8780163&amp;isFromPublicArea=True&amp;isModal=true&amp;asPopupView=true</t>
  </si>
  <si>
    <t>DF-2648-2025</t>
  </si>
  <si>
    <t>Prestación de servicios profesionales para el desarrollo de las actividades propias de la secretaria de Víctimas y Reconciliación.</t>
  </si>
  <si>
    <t>LILIA SABINA MORENO PAJARO</t>
  </si>
  <si>
    <t>https://community.secop.gov.co/Public/Tendering/OpportunityDetail/Index?noticeUID=CO1.NTC.8779447&amp;isFromPublicArea=True&amp;isModal=true&amp;asPopupView=true</t>
  </si>
  <si>
    <t>DF-2649-2025</t>
  </si>
  <si>
    <t>YENCYS JAVIER CUERO SOLIS</t>
  </si>
  <si>
    <t>https://community.secop.gov.co/Public/Tendering/OpportunityDetail/Index?noticeUID=CO1.NTC.8829334&amp;isFromPublicArea=True&amp;isModal=true&amp;asPopupView=true</t>
  </si>
  <si>
    <t>DF-2650-2025</t>
  </si>
  <si>
    <t>JOSE FERNANDO MORALES OLIVA</t>
  </si>
  <si>
    <t>https://community.secop.gov.co/Public/Tendering/OpportunityDetail/Index?noticeUID=CO1.NTC.8785576&amp;isFromPublicArea=True&amp;isModal=true&amp;asPopupView=true</t>
  </si>
  <si>
    <t>DF-2651-2025</t>
  </si>
  <si>
    <t>MARI PAZ GUTIERREZ MORA</t>
  </si>
  <si>
    <t>https://community.secop.gov.co/Public/Tendering/OpportunityDetail/Index?noticeUID=CO1.NTC.8782162&amp;isFromPublicArea=True&amp;isModal=true&amp;asPopupView=true</t>
  </si>
  <si>
    <t>DF-2652-2025</t>
  </si>
  <si>
    <t>OSCAR FABIAN DE LA PEÑA BELTRAN</t>
  </si>
  <si>
    <t>https://community.secop.gov.co/Public/Tendering/OpportunityDetail/Index?noticeUID=CO1.NTC.8841441&amp;isFromPublicArea=True&amp;isModal=true&amp;asPopupView=true</t>
  </si>
  <si>
    <t>DF-2653-2025</t>
  </si>
  <si>
    <t>PRINCE  JIMENEZ ACUÑA</t>
  </si>
  <si>
    <t>https://community.secop.gov.co/Public/Tendering/OpportunityDetail/Index?noticeUID=CO1.NTC.8782980&amp;isFromPublicArea=True&amp;isModal=true&amp;asPopupView=true</t>
  </si>
  <si>
    <t>DF-2654-2025</t>
  </si>
  <si>
    <t>ELIANA JUDITH GONZALEZ MONTIEL</t>
  </si>
  <si>
    <t>https://community.secop.gov.co/Public/Tendering/OpportunityDetail/Index?noticeUID=CO1.NTC.8782290&amp;isFromPublicArea=True&amp;isModal=true&amp;asPopupView=true</t>
  </si>
  <si>
    <t>DF-2655-2025</t>
  </si>
  <si>
    <t>Prestación de servicios profesionales para el desarrollo de las actividades propias del proyecto de inversión denominado FORTALECIMIENTO Y GOBERNANZA INSTITUCIONAL DE LA SECRETARIA GENERAL DEL DEPARTAMENTO DE BOLÍVAR</t>
  </si>
  <si>
    <t>JAIME ANTONIO OLMOS HERRERA</t>
  </si>
  <si>
    <t>https://community.secop.gov.co/Public/Tendering/OpportunityDetail/Index?noticeUID=CO1.NTC.8827592&amp;isFromPublicArea=True&amp;isModal=true&amp;asPopupView=true</t>
  </si>
  <si>
    <t>DF-2656-2025</t>
  </si>
  <si>
    <t>ERIKA DEL CARMEN YEPEZ CARMONA</t>
  </si>
  <si>
    <t>https://community.secop.gov.co/Public/Tendering/OpportunityDetail/Index?noticeUID=CO1.NTC.8782958&amp;isFromPublicArea=True&amp;isModal=true&amp;asPopupView=true</t>
  </si>
  <si>
    <t>DF-2657-2025</t>
  </si>
  <si>
    <t>JAIDYS KATERINE ROMERO QUINTANA</t>
  </si>
  <si>
    <t>https://community.secop.gov.co/Public/Tendering/OpportunityDetail/Index?noticeUID=CO1.NTC.8787550&amp;isFromPublicArea=True&amp;isModal=true&amp;asPopupView=true</t>
  </si>
  <si>
    <t>DF-2658-2025</t>
  </si>
  <si>
    <t>DIANA PATRICIA GUZMAN PUERTA</t>
  </si>
  <si>
    <t>https://community.secop.gov.co/Public/Tendering/OpportunityDetail/Index?noticeUID=CO1.NTC.8782830&amp;isFromPublicArea=True&amp;isModal=true&amp;asPopupView=true</t>
  </si>
  <si>
    <t>DF-2659-2025</t>
  </si>
  <si>
    <t>LIDA CECILIA ROMAN MARTINEZ</t>
  </si>
  <si>
    <t>https://community.secop.gov.co/Public/Tendering/OpportunityDetail/Index?noticeUID=CO1.NTC.8782695&amp;isFromPublicArea=True&amp;isModal=true&amp;asPopupView=true</t>
  </si>
  <si>
    <t>DF-2660-2025</t>
  </si>
  <si>
    <t>DAIRO DE JESUS BARRIOS OSORIO</t>
  </si>
  <si>
    <t>https://community.secop.gov.co/Public/Tendering/OpportunityDetail/Index?noticeUID=CO1.NTC.8783090&amp;isFromPublicArea=True&amp;isModal=true&amp;asPopupView=true</t>
  </si>
  <si>
    <t>DF-2661-2025</t>
  </si>
  <si>
    <t>YINNETH CAROLINA ARENAS SOTO</t>
  </si>
  <si>
    <t>https://community.secop.gov.co/Public/Tendering/OpportunityDetail/Index?noticeUID=CO1.NTC.8785637&amp;isFromPublicArea=True&amp;isModal=true&amp;asPopupView=true</t>
  </si>
  <si>
    <t>DF-2662-2025</t>
  </si>
  <si>
    <t>ERIK MANUEL PUELLO VILLALBA</t>
  </si>
  <si>
    <t>https://community.secop.gov.co/Public/Tendering/OpportunityDetail/Index?noticeUID=CO1.NTC.8797494&amp;isFromPublicArea=True&amp;isModal=true&amp;asPopupView=true</t>
  </si>
  <si>
    <t>DF-2663-2025</t>
  </si>
  <si>
    <t>PRESTACION DE SERVICIOS PROFESIONALES PARA EL DESARROLLO DE LAS ACTIVIDADES PROPIAS DEL PROYECTO FORTALECIMIENTO Y GOBERNANZA INSTITUCIONAL DE LA SECRETARIA GENERAL DEL DEPARTAMENTO DE BOLÍVAR.</t>
  </si>
  <si>
    <t>ANDRES FELIPE PION BOTERO</t>
  </si>
  <si>
    <t>https://community.secop.gov.co/Public/Tendering/OpportunityDetail/Index?noticeUID=CO1.NTC.8783098&amp;isFromPublicArea=True&amp;isModal=true&amp;asPopupView=true</t>
  </si>
  <si>
    <t>DF-2664-2025</t>
  </si>
  <si>
    <t>ALAIN VARON NUÑEZ</t>
  </si>
  <si>
    <t>https://community.secop.gov.co/Public/Tendering/OpportunityDetail/Index?noticeUID=CO1.NTC.8783678&amp;isFromPublicArea=True&amp;isModal=true&amp;asPopupView=true</t>
  </si>
  <si>
    <t>DF-2665-2025</t>
  </si>
  <si>
    <t>LIA MARCELA MONTES RAMIREZ</t>
  </si>
  <si>
    <t>https://community.secop.gov.co/Public/Tendering/OpportunityDetail/Index?noticeUID=CO1.NTC.8784341&amp;isFromPublicArea=True&amp;isModal=true&amp;asPopupView=true</t>
  </si>
  <si>
    <t>DF-2666-2025</t>
  </si>
  <si>
    <t>Prestación de Servicios Profesionales para el desarrollo de las actividades propias del proyecto de inversión denominado" FORTALECIMIENTO Y GOBERNANZA INSTITUCIONAL DE LA SECRETARIA GENERAL DEL DEPARTAMENTO DE BOLÍVAR"</t>
  </si>
  <si>
    <t>YULIANIS DALETH HERNANDEZ CARVAJAL</t>
  </si>
  <si>
    <t>https://community.secop.gov.co/Public/Tendering/OpportunityDetail/Index?noticeUID=CO1.NTC.8786722&amp;isFromPublicArea=True&amp;isModal=true&amp;asPopupView=true</t>
  </si>
  <si>
    <t>DF-2667-2025</t>
  </si>
  <si>
    <t>LAURA ISABEL CORONADO RODRIGUEZ</t>
  </si>
  <si>
    <t>https://community.secop.gov.co/Public/Tendering/OpportunityDetail/Index?noticeUID=CO1.NTC.8783116&amp;isFromPublicArea=True&amp;isModal=true&amp;asPopupView=true</t>
  </si>
  <si>
    <t>DF-2668-2025</t>
  </si>
  <si>
    <t>FELIPE CARLOS JULIO AVENDAÑO</t>
  </si>
  <si>
    <t>https://community.secop.gov.co/Public/Tendering/OpportunityDetail/Index?noticeUID=CO1.NTC.8785922&amp;isFromPublicArea=True&amp;isModal=true&amp;asPopupView=true</t>
  </si>
  <si>
    <t>DF-2669-2025</t>
  </si>
  <si>
    <t>45454075-4</t>
  </si>
  <si>
    <t>YOMAIRA  ALMEIDA MUÑOZ</t>
  </si>
  <si>
    <t>https://community.secop.gov.co/Public/Tendering/OpportunityDetail/Index?noticeUID=CO1.NTC.8783737&amp;isFromPublicArea=True&amp;isModal=true&amp;asPopupView=true</t>
  </si>
  <si>
    <t>DF-2671-2025</t>
  </si>
  <si>
    <t>SERGIO  JIMENEZ CIRO</t>
  </si>
  <si>
    <t>https://community.secop.gov.co/Public/Tendering/OpportunityDetail/Index?noticeUID=CO1.NTC.8782699&amp;isFromPublicArea=True&amp;isModal=true&amp;asPopupView=true</t>
  </si>
  <si>
    <t>DF-2672-2025</t>
  </si>
  <si>
    <t>JESSYMAR  HENAO CABEZA</t>
  </si>
  <si>
    <t>https://community.secop.gov.co/Public/Tendering/OpportunityDetail/Index?noticeUID=CO1.NTC.8789361&amp;isFromPublicArea=True&amp;isModal=true&amp;asPopupView=true</t>
  </si>
  <si>
    <t>DF-2673-2025</t>
  </si>
  <si>
    <t>OSVALDO ENRIQUE PEREZ CABARCAS</t>
  </si>
  <si>
    <t>https://community.secop.gov.co/Public/Tendering/OpportunityDetail/Index?noticeUID=CO1.NTC.8789902&amp;isFromPublicArea=True&amp;isModal=true&amp;asPopupView=true</t>
  </si>
  <si>
    <t>DF-2674-2025</t>
  </si>
  <si>
    <t>HAROLD DE JESUS MARTINEZ ARZUZA</t>
  </si>
  <si>
    <t>https://community.secop.gov.co/Public/Tendering/OpportunityDetail/Index?noticeUID=CO1.NTC.8792588&amp;isFromPublicArea=True&amp;isModal=true&amp;asPopupView=true</t>
  </si>
  <si>
    <t>DF-2675-2025</t>
  </si>
  <si>
    <t>Prestación de Servicios profesionales para el desarrollo de las actividades propias de la secretaria de movilidad de la Gobernación de Bolívar</t>
  </si>
  <si>
    <t>LUCELLY  GONZALEZ DE AVILA</t>
  </si>
  <si>
    <t>https://community.secop.gov.co/Public/Tendering/OpportunityDetail/Index?noticeUID=CO1.NTC.8792275&amp;isFromPublicArea=True&amp;isModal=true&amp;asPopupView=true</t>
  </si>
  <si>
    <t>DF-2677-2025</t>
  </si>
  <si>
    <t>MILENA  MEZA AMARIS</t>
  </si>
  <si>
    <t>https://community.secop.gov.co/Public/Tendering/OpportunityDetail/Index?noticeUID=CO1.NTC.8793901&amp;isFromPublicArea=True&amp;isModal=true&amp;asPopupView=true</t>
  </si>
  <si>
    <t>DF-2678-2025</t>
  </si>
  <si>
    <t>OSCAR DARIO VALLEJO CALLE</t>
  </si>
  <si>
    <t>https://community.secop.gov.co/Public/Tendering/OpportunityDetail/Index?noticeUID=CO1.NTC.8792809&amp;isFromPublicArea=True&amp;isModal=true&amp;asPopupView=true</t>
  </si>
  <si>
    <t>DF-2679-2025</t>
  </si>
  <si>
    <t>MONICA PATRICIA MARSIGLIA MARTINEZ</t>
  </si>
  <si>
    <t>https://community.secop.gov.co/Public/Tendering/OpportunityDetail/Index?noticeUID=CO1.NTC.8789483&amp;isFromPublicArea=True&amp;isModal=true&amp;asPopupView=true</t>
  </si>
  <si>
    <t>DF-2680-2025</t>
  </si>
  <si>
    <t>JUAN FERNANDO GONZALEZ GUARDO</t>
  </si>
  <si>
    <t>https://community.secop.gov.co/Public/Tendering/OpportunityDetail/Index?noticeUID=CO1.NTC.8793991&amp;isFromPublicArea=True&amp;isModal=true&amp;asPopupView=true</t>
  </si>
  <si>
    <t>DF-2681-2025</t>
  </si>
  <si>
    <t>CALIXTO  PALMIERI ANAYA</t>
  </si>
  <si>
    <t>https://community.secop.gov.co/Public/Tendering/OpportunityDetail/Index?noticeUID=CO1.NTC.8790233&amp;isFromPublicArea=True&amp;isModal=true&amp;asPopupView=true</t>
  </si>
  <si>
    <t>DF-2682-2025</t>
  </si>
  <si>
    <t>MARCIA ELOISA CABARCAS SAGBINI</t>
  </si>
  <si>
    <t>https://community.secop.gov.co/Public/Tendering/OpportunityDetail/Index?noticeUID=CO1.NTC.8789779&amp;isFromPublicArea=True&amp;isModal=true&amp;asPopupView=true</t>
  </si>
  <si>
    <t>DF-2683-2025</t>
  </si>
  <si>
    <t>ZORAIDA  PEREZ VALENCIA</t>
  </si>
  <si>
    <t>https://community.secop.gov.co/Public/Tendering/OpportunityDetail/Index?noticeUID=CO1.NTC.8792784&amp;isFromPublicArea=True&amp;isModal=true&amp;asPopupView=true</t>
  </si>
  <si>
    <t>DF-2684-2025</t>
  </si>
  <si>
    <t>Prestación de Servicios Profesionales Especializados para el desarrollo de las actividades propias de la SECRETARIA DE INFRAESTRUCTURA de la Gobernación de Bolívar en el marco del proyecto de inversión denominado: CONSTRUCCIÓN Y MEJORAMIENTO URBANÍSTICO Y PAISAJÍSTICO PARA LA RECUPERACIÓN INTEGRAL DE LA LAGUNA DE EL LAGUITO EN CARTAGENA DE INDIAS DEL DEPARTAMENTO DE BOLÍVAR.</t>
  </si>
  <si>
    <t>BENITO JOSE ACOSTA VERGARA</t>
  </si>
  <si>
    <t>https://community.secop.gov.co/Public/Tendering/OpportunityDetail/Index?noticeUID=CO1.NTC.8796904&amp;isFromPublicArea=True&amp;isModal=true&amp;asPopupView=true</t>
  </si>
  <si>
    <t>SECRETARIA DE INFRAESTRUCTURA</t>
  </si>
  <si>
    <t>DF-2685-2025</t>
  </si>
  <si>
    <t>NATALIA  AGUILAR YARALA</t>
  </si>
  <si>
    <t>https://community.secop.gov.co/Public/Tendering/OpportunityDetail/Index?noticeUID=CO1.NTC.8796778&amp;isFromPublicArea=True&amp;isModal=true&amp;asPopupView=true</t>
  </si>
  <si>
    <t>DF-2686-2025</t>
  </si>
  <si>
    <t>JORGE  PEREZ CORREA</t>
  </si>
  <si>
    <t>https://community.secop.gov.co/Public/Tendering/OpportunityDetail/Index?noticeUID=CO1.NTC.8797207&amp;isFromPublicArea=True&amp;isModal=true&amp;asPopupView=true</t>
  </si>
  <si>
    <t>DF-2687-2025</t>
  </si>
  <si>
    <t>Prestación de Servicios Profesionales para el desarrollo de las actividades propias de la Secretaria de Agricultura y Desarrollo Rural de la Gobernación de Bolívar.</t>
  </si>
  <si>
    <t>ESTEBAN  PEREZ MARTINEZ</t>
  </si>
  <si>
    <t>https://community.secop.gov.co/Public/Tendering/OpportunityDetail/Index?noticeUID=CO1.NTC.8789257&amp;isFromPublicArea=True&amp;isModal=true&amp;asPopupView=true</t>
  </si>
  <si>
    <t>DF-2688-2025</t>
  </si>
  <si>
    <t>Prestación de Servicios de apoyo a la gestión para el desarrollo de las actividades propias de la secretaria de movilidad de la Gobernación de Bolívar</t>
  </si>
  <si>
    <t>JOSE VICENTE QUINTERO RODRIGUEZ</t>
  </si>
  <si>
    <t>https://community.secop.gov.co/Public/Tendering/OpportunityDetail/Index?noticeUID=CO1.NTC.8789971&amp;isFromPublicArea=True&amp;isModal=true&amp;asPopupView=true</t>
  </si>
  <si>
    <t>DF-2689-2025</t>
  </si>
  <si>
    <t>Prestación de Servicios profesionales para el desarrollo de las actividades propias de la Oficina Asesora de Comunicaciones y Prensa de la secretaria Privada de la Gobernación de Bolívar</t>
  </si>
  <si>
    <t>DAVID ALEXANDER IDARRAGA RESTREPO</t>
  </si>
  <si>
    <t>24/09/2025</t>
  </si>
  <si>
    <t>https://community.secop.gov.co/Public/Tendering/OpportunityDetail/Index?noticeUID=CO1.NTC.8794390&amp;isFromPublicArea=True&amp;isModal=true&amp;asPopupView=true</t>
  </si>
  <si>
    <t>DF-2690-2025</t>
  </si>
  <si>
    <t>HAMIR CAMILO DE LA CRUZ</t>
  </si>
  <si>
    <t>https://community.secop.gov.co/Public/Tendering/OpportunityDetail/Index?noticeUID=CO1.NTC.8794673&amp;isFromPublicArea=True&amp;isModal=true&amp;asPopupView=true</t>
  </si>
  <si>
    <t>DF-2691-2025</t>
  </si>
  <si>
    <t>DANIEL FRANCISCO GUZMAN CARMONA</t>
  </si>
  <si>
    <t>https://community.secop.gov.co/Public/Tendering/OpportunityDetail/Index?noticeUID=CO1.NTC.8794955&amp;isFromPublicArea=True&amp;isModal=true&amp;asPopupView=true</t>
  </si>
  <si>
    <t>DF-2696-2025</t>
  </si>
  <si>
    <t xml:space="preserve">Prestación de servicios profesionales para el desarrollo de las actividades propias de la Dirección de Presupuesto de la secretaria de Hacienda de la Gobernación de Bolívar. </t>
  </si>
  <si>
    <t>BETY MILENA OSORIO GOMEZ</t>
  </si>
  <si>
    <t>https://community.secop.gov.co/Public/Tendering/OpportunityDetail/Index?noticeUID=CO1.NTC.8808655&amp;isFromPublicArea=True&amp;isModal=true&amp;asPopupView=true</t>
  </si>
  <si>
    <t>DF-2697-2025</t>
  </si>
  <si>
    <t>Prestación de servicios profesionales para el desarrollo de actividades propias de la Dirección de defensa judicial de la secretaria jurídica de la gobernación de Bolívar.</t>
  </si>
  <si>
    <t>EDGAR ALFREDO VASQUEZ PATERNINA</t>
  </si>
  <si>
    <t>https://community.secop.gov.co/Public/Tendering/OpportunityDetail/Index?noticeUID=CO1.NTC.8806689&amp;isFromPublicArea=True&amp;isModal=true&amp;asPopupView=true</t>
  </si>
  <si>
    <t>DF-2698-2025</t>
  </si>
  <si>
    <t>Prestación de servicios profesionales para el desarrollo de actividades propias de la Dirección de defensa judicial de la secretaria jurídica de la Gobernación de Bolívar.</t>
  </si>
  <si>
    <t>ROSARIO DEL CARMEN CLARET LOPEZ VERGARA</t>
  </si>
  <si>
    <t>https://community.secop.gov.co/Public/Tendering/OpportunityDetail/Index?noticeUID=CO1.NTC.8807300&amp;isFromPublicArea=True&amp;isModal=true&amp;asPopupView=true</t>
  </si>
  <si>
    <t>DF-2701-2025</t>
  </si>
  <si>
    <t>DORALINA  NARVAEZ PALENCIA</t>
  </si>
  <si>
    <t>https://community.secop.gov.co/Public/Tendering/OpportunityDetail/Index?noticeUID=CO1.NTC.8821294&amp;isFromPublicArea=True&amp;isModal=true&amp;asPopupView=true</t>
  </si>
  <si>
    <t>DF-2702-2025</t>
  </si>
  <si>
    <t>1047381215-2</t>
  </si>
  <si>
    <t>RANDY JOSE DE LA CRUZ DE LA CRUZ</t>
  </si>
  <si>
    <t>https://community.secop.gov.co/Public/Tendering/OpportunityDetail/Index?noticeUID=CO1.NTC.8820902&amp;isFromPublicArea=True&amp;isModal=true&amp;asPopupView=true</t>
  </si>
  <si>
    <t>DF-2703-2025</t>
  </si>
  <si>
    <t>YINA LIZ JIMENEZ ARRIETA</t>
  </si>
  <si>
    <t>https://community.secop.gov.co/Public/Tendering/OpportunityDetail/Index?noticeUID=CO1.NTC.8821467&amp;isFromPublicArea=True&amp;isModal=true&amp;asPopupView=true</t>
  </si>
  <si>
    <t>DF-2704-2025</t>
  </si>
  <si>
    <t>JOSE JAVIER JIMENEZ JASPE</t>
  </si>
  <si>
    <t>https://community.secop.gov.co/Public/Tendering/OpportunityDetail/Index?noticeUID=CO1.NTC.8816935&amp;isFromPublicArea=True&amp;isModal=true&amp;asPopupView=true</t>
  </si>
  <si>
    <t>DF-2705-2025</t>
  </si>
  <si>
    <t>ANGEL DAVID HERNANDEZ ORTEGA</t>
  </si>
  <si>
    <t>https://community.secop.gov.co/Public/Tendering/OpportunityDetail/Index?noticeUID=CO1.NTC.8817401&amp;isFromPublicArea=True&amp;isModal=true&amp;asPopupView=true</t>
  </si>
  <si>
    <t>DF-2706-2025</t>
  </si>
  <si>
    <t>ROSIRIS CASTRO MORANTE</t>
  </si>
  <si>
    <t>https://community.secop.gov.co/Public/Tendering/OpportunityDetail/Index?noticeUID=CO1.NTC.8817071&amp;isFromPublicArea=True&amp;isModal=true&amp;asPopupView=true</t>
  </si>
  <si>
    <t>DF-2707-2025</t>
  </si>
  <si>
    <t>JAVIER ENRIQUE ECHEVERRY VELASQUEZ</t>
  </si>
  <si>
    <t>https://community.secop.gov.co/Public/Tendering/OpportunityDetail/Index?noticeUID=CO1.NTC.8817830&amp;isFromPublicArea=True&amp;isModal=true&amp;asPopupView=true</t>
  </si>
  <si>
    <t>DF-2708-2025</t>
  </si>
  <si>
    <t>MARTHA LUZ MARRUGO CACERES</t>
  </si>
  <si>
    <t>https://community.secop.gov.co/Public/Tendering/OpportunityDetail/Index?noticeUID=CO1.NTC.8818320&amp;isFromPublicArea=True&amp;isModal=true&amp;asPopupView=true</t>
  </si>
  <si>
    <t>DF-2709-2025</t>
  </si>
  <si>
    <t>WILFRIDO  VIVANCO ARROYO</t>
  </si>
  <si>
    <t>https://community.secop.gov.co/Public/Tendering/OpportunityDetail/Index?noticeUID=CO1.NTC.8818599&amp;isFromPublicArea=True&amp;isModal=true&amp;asPopupView=true</t>
  </si>
  <si>
    <t>DF-2710-2025</t>
  </si>
  <si>
    <t>MARIA CLAUDIA VILLALBA CASTILLO</t>
  </si>
  <si>
    <t>https://community.secop.gov.co/Public/Tendering/OpportunityDetail/Index?noticeUID=CO1.NTC.8828379&amp;isFromPublicArea=True&amp;isModal=true&amp;asPopupView=true</t>
  </si>
  <si>
    <t>DF-2711-2025</t>
  </si>
  <si>
    <t xml:space="preserve">Prestación de servicios profesionales para el desarrollo de las actividades  propias  de la  secretaria  de minas y energia en el marco del  proyecto denominado "ASISTENCIA PROFESIONAL, TÉCNICA, TECNOLÓGICA Y EN SALUD A MINEROS PARA LA VIGENCIA 2025 EN BOLIVAR".
</t>
  </si>
  <si>
    <t>SHAROL MICHEL SALAZAR VALENCIA</t>
  </si>
  <si>
    <t>https://community.secop.gov.co/Public/Tendering/OpportunityDetail/Index?noticeUID=CO1.NTC.8828163&amp;isFromPublicArea=True&amp;isModal=true&amp;asPopupView=true</t>
  </si>
  <si>
    <t>DF-2712-2025</t>
  </si>
  <si>
    <t xml:space="preserve">Prestación de servicios de apoyo a la Gestion para el desarrollo de las actividades  propias  de la  secretaria  de minas y energia en el marco del  proyecto denominado "ASISTENCIA PROFESIONAL, TÉCNICA, TECNOLÓGICA Y EN SALUD A MINEROS PARA LA VIGENCIA 2025 EN BOLIVAR".
</t>
  </si>
  <si>
    <t>DUFTIN DONADO BALZA</t>
  </si>
  <si>
    <t>https://community.secop.gov.co/Public/Tendering/OpportunityDetail/Index?noticeUID=CO1.NTC.8858687&amp;isFromPublicArea=True&amp;isModal=true&amp;asPopupView=true</t>
  </si>
  <si>
    <t>DF-2713-2025</t>
  </si>
  <si>
    <t xml:space="preserve">Prestación de servicios profesionales para el desarrollo de las actividades  propias  de la  secretaria  de minas y energía en el marco del  proyecto denominado "ASISTENCIA PROFESIONAL, TÉCNICA, TECNOLÓGICA Y EN SALUD A MINEROS PARA LA VIGENCIA 2025 EN BOLIVAR.
</t>
  </si>
  <si>
    <t>JOHANNA  ARRIETA MULET</t>
  </si>
  <si>
    <t>https://community.secop.gov.co/Public/Tendering/OpportunityDetail/Index?noticeUID=CO1.NTC.8828413&amp;isFromPublicArea=True&amp;isModal=true&amp;asPopupView=true</t>
  </si>
  <si>
    <t>DF-2714-2025</t>
  </si>
  <si>
    <t>JHONATAN LUIS GARRIDO ZAPATA</t>
  </si>
  <si>
    <t>https://community.secop.gov.co/Public/Tendering/OpportunityDetail/Index?noticeUID=CO1.NTC.8828358&amp;isFromPublicArea=True&amp;isModal=true&amp;asPopupView=true</t>
  </si>
  <si>
    <t>DF-2715-2025</t>
  </si>
  <si>
    <t>Prestación de Servicios Profesionales para el desarrollo de las actividades propias de la SECRETARIA DE INFRAESTRUCTURA de la Gobernación de Bolívar en el marco del proyecto de inversión denominado: CONSTRUCCIÓN Y MEJORAMIENTO URBANÍSTICO Y PAISAJÍSTICO PARA LA RECUPERACIÓN INTEGRAL DE LA LAGUNA DE EL LAGUITO EN CARTAGENA DE INDIAS DEL DEPARTAMENTO DE BOLÍVAR.</t>
  </si>
  <si>
    <t>JENNIFER MARLEY BENAVIDES BENAVIDES</t>
  </si>
  <si>
    <t>https://community.secop.gov.co/Public/Tendering/OpportunityDetail/Index?noticeUID=CO1.NTC.8828175&amp;isFromPublicArea=True&amp;isModal=true&amp;asPopupView=true</t>
  </si>
  <si>
    <t>DF-2716-2025</t>
  </si>
  <si>
    <t>MARTHA CAROLINA MEDINA GONZALEZ</t>
  </si>
  <si>
    <t>https://community.secop.gov.co/Public/Tendering/OpportunityDetail/Index?noticeUID=CO1.NTC.8828610&amp;isFromPublicArea=True&amp;isModal=true&amp;asPopupView=true</t>
  </si>
  <si>
    <t>DF-2718-2025</t>
  </si>
  <si>
    <t>RUTH MILENA AREBALO ARROYO</t>
  </si>
  <si>
    <t>https://community.secop.gov.co/Public/Tendering/OpportunityDetail/Index?noticeUID=CO1.NTC.8825703&amp;isFromPublicArea=True&amp;isModal=true&amp;asPopupView=true</t>
  </si>
  <si>
    <t>DF-2719-2025</t>
  </si>
  <si>
    <t>FABIAN DE JESUS BARON PINEDO</t>
  </si>
  <si>
    <t>https://community.secop.gov.co/Public/Tendering/OpportunityDetail/Index?noticeUID=CO1.NTC.8826246&amp;isFromPublicArea=True&amp;isModal=true&amp;asPopupView=true</t>
  </si>
  <si>
    <t>DF-2720-2025</t>
  </si>
  <si>
    <t>KARIS ELENA VARGAS CLUNES</t>
  </si>
  <si>
    <t>https://community.secop.gov.co/Public/Tendering/OpportunityDetail/Index?noticeUID=CO1.NTC.8827003&amp;isFromPublicArea=True&amp;isModal=true&amp;asPopupView=true</t>
  </si>
  <si>
    <t>DF-2723-2025</t>
  </si>
  <si>
    <t xml:space="preserve">Prestación de Servicios Profesionales para el desarrollo de las actividades propias de la Oficina Asesora de Comunicaciones y Prensa de la secretaria Privada de la Gobernación de Bolívar.
</t>
  </si>
  <si>
    <t>KARI VANESSA POMBO SILVA</t>
  </si>
  <si>
    <t>https://community.secop.gov.co/Public/Tendering/OpportunityDetail/Index?noticeUID=CO1.NTC.8829056&amp;isFromPublicArea=True&amp;isModal=true&amp;asPopupView=true</t>
  </si>
  <si>
    <t>DF-2724-2025</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</si>
  <si>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 </t>
  </si>
  <si>
    <t>JESSICA MARGARITA GUZMAN SANMIGUEL</t>
  </si>
  <si>
    <t>https://community.secop.gov.co/Public/Tendering/OpportunityDetail/Index?noticeUID=CO1.NTC.8829648&amp;isFromPublicArea=True&amp;isModal=true&amp;asPopupView=true</t>
  </si>
  <si>
    <t>DF-2726-2025</t>
  </si>
  <si>
    <t xml:space="preserve">Prestación de servicios de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secretaria de Educación de la Gobernación de Bolívar. </t>
  </si>
  <si>
    <t>JAIRO DAVID RICARDO QUINTERO</t>
  </si>
  <si>
    <t>https://community.secop.gov.co/Public/Tendering/OpportunityDetail/Index?noticeUID=CO1.NTC.8829903&amp;isFromPublicArea=True&amp;isModal=true&amp;asPopupView=true</t>
  </si>
  <si>
    <t>DF-2727-2025</t>
  </si>
  <si>
    <t>SILVANA MARGARITA ESCORCIA BERMUDEZ</t>
  </si>
  <si>
    <t>https://community.secop.gov.co/Public/Tendering/OpportunityDetail/Index?noticeUID=CO1.NTC.8829174&amp;isFromPublicArea=True&amp;isModal=true&amp;asPopupView=true</t>
  </si>
  <si>
    <t>DF-2728-2025</t>
  </si>
  <si>
    <t>Prestación de Servicios Profesionales Especializados para el desarrollo de las actividades propias del proyecto de inversión denominado" FORTALECIMIENTO Y GOBERNANZA INSTITUCIONAL DE LA SECRETARIA GENERAL DEL DEPARTAMENTO DE BOLÍVAR"</t>
  </si>
  <si>
    <t>MICHELLE ANDREA BLANCO LLANOS</t>
  </si>
  <si>
    <t>https://community.secop.gov.co/Public/Tendering/OpportunityDetail/Index?noticeUID=CO1.NTC.8829255&amp;isFromPublicArea=True&amp;isModal=true&amp;asPopupView=true</t>
  </si>
  <si>
    <t>DF-2729-2025</t>
  </si>
  <si>
    <t>PRESTACIÓN DE SERVICIOS DE APOYO A LA GESTION PARA EL DESARROLLO DE LAS ACTIVIDADES, DEL PLAN DE BIENESTAR SOCIAL, ESTÍMULOS E INCENTIVOS PARA LA VIGENCIA 2025 A CARGO DE LA DIRECCION FUNCION PUBLICA DIRIGIDO A LOS FUNCIONARIOS DE LA GOBERNACIÓN DE BOLÍVAR.</t>
  </si>
  <si>
    <t>900781738-1</t>
  </si>
  <si>
    <t>CORPORACION ESCENARIO CARIBE CORPOCAR</t>
  </si>
  <si>
    <t>https://community.secop.gov.co/Public/Tendering/OpportunityDetail/Index?noticeUID=CO1.NTC.8827186&amp;isFromPublicArea=True&amp;isModal=true&amp;asPopupView=true</t>
  </si>
  <si>
    <t>DF-2730-2025</t>
  </si>
  <si>
    <t xml:space="preserve">Prestación de servicios de apoyo a la gestión para el desarrollo de actividades propias de la secretaria de la Igualdad de la Gobernación de Bolívar. </t>
  </si>
  <si>
    <t>CRISTIAN GOMEZ MARTINEZ</t>
  </si>
  <si>
    <t>https://community.secop.gov.co/Public/Tendering/OpportunityDetail/Index?noticeUID=CO1.NTC.8831470&amp;isFromPublicArea=True&amp;isModal=true&amp;asPopupView=true</t>
  </si>
  <si>
    <t>DF-2731-2025</t>
  </si>
  <si>
    <t xml:space="preserve">Prestación de Servicios de apoyo a la gestión para el desarrollo de las actividades propias de la Oficina Asesora de Comunicaciones y Prensa de la secretaria Privada de la Gobernación de Bolívar
</t>
  </si>
  <si>
    <t>OLGA CECILIA DE LAS MERCEDES PEREA FERNANDEZ</t>
  </si>
  <si>
    <t>https://community.secop.gov.co/Public/Tendering/OpportunityDetail/Index?noticeUID=CO1.NTC.8829167&amp;isFromPublicArea=True&amp;isModal=true&amp;asPopupView=true</t>
  </si>
  <si>
    <t>DF-2732-2025</t>
  </si>
  <si>
    <t>CRISTYAN CAMILO DE VOZ HERNANDEZ</t>
  </si>
  <si>
    <t>https://community.secop.gov.co/Public/Tendering/OpportunityDetail/Index?noticeUID=CO1.NTC.8829580&amp;isFromPublicArea=True&amp;isModal=true&amp;asPopupView=true</t>
  </si>
  <si>
    <t>DF-2733-2025</t>
  </si>
  <si>
    <t>MILENA MARIA QUINTANA PAREDES</t>
  </si>
  <si>
    <t>https://community.secop.gov.co/Public/Tendering/OpportunityDetail/Index?noticeUID=CO1.NTC.8829834&amp;isFromPublicArea=True&amp;isModal=true&amp;asPopupView=true</t>
  </si>
  <si>
    <t>DF-2734-2025</t>
  </si>
  <si>
    <t>JULIETA ISABEL JARAMILLO MENDOZA</t>
  </si>
  <si>
    <t>https://community.secop.gov.co/Public/Tendering/OpportunityDetail/Index?noticeUID=CO1.NTC.8831686&amp;isFromPublicArea=True&amp;isModal=true&amp;asPopupView=true</t>
  </si>
  <si>
    <t>DF-2735-2025</t>
  </si>
  <si>
    <t>YAMIL EDUARDO MARRUGO TORRES</t>
  </si>
  <si>
    <t>https://community.secop.gov.co/Public/Tendering/OpportunityDetail/Index?noticeUID=CO1.NTC.8829612&amp;isFromPublicArea=True&amp;isModal=true&amp;asPopupView=true</t>
  </si>
  <si>
    <t>DF-2736-2025</t>
  </si>
  <si>
    <t>KELLY DAYANA PAYARES CURE</t>
  </si>
  <si>
    <t>https://community.secop.gov.co/Public/Tendering/OpportunityDetail/Index?noticeUID=CO1.NTC.8829923&amp;isFromPublicArea=True&amp;isModal=true&amp;asPopupView=true</t>
  </si>
  <si>
    <t>DF-2737-2025</t>
  </si>
  <si>
    <t>ANA TEREZA DIAZ POSADA</t>
  </si>
  <si>
    <t>https://community.secop.gov.co/Public/Tendering/OpportunityDetail/Index?noticeUID=CO1.NTC.8832658&amp;isFromPublicArea=True&amp;isModal=true&amp;asPopupView=true</t>
  </si>
  <si>
    <t>DF-2738-2025</t>
  </si>
  <si>
    <t>YUSBETH PAOLA CRUZ MONTERO</t>
  </si>
  <si>
    <t>https://community.secop.gov.co/Public/Tendering/OpportunityDetail/Index?noticeUID=CO1.NTC.8832993&amp;isFromPublicArea=True&amp;isModal=true&amp;asPopupView=true</t>
  </si>
  <si>
    <t>DF-2739-2025</t>
  </si>
  <si>
    <t>VICTOR MANUEL INFANTE CARRILLO</t>
  </si>
  <si>
    <t>https://community.secop.gov.co/Public/Tendering/OpportunityDetail/Index?noticeUID=CO1.NTC.8832865&amp;isFromPublicArea=True&amp;isModal=true&amp;asPopupView=true</t>
  </si>
  <si>
    <t>DF-2740-2025</t>
  </si>
  <si>
    <t>JULIETH  MORALES VILLEGAS</t>
  </si>
  <si>
    <t>https://community.secop.gov.co/Public/Tendering/OpportunityDetail/Index?noticeUID=CO1.NTC.8835790&amp;isFromPublicArea=True&amp;isModal=true&amp;asPopupView=true</t>
  </si>
  <si>
    <t>DF-2741-2025</t>
  </si>
  <si>
    <t>Prestación de Servicios Profesionales para el desarrollo de las actividades propias de la secretaria de Movilidad de la Gobernación de Bolívar</t>
  </si>
  <si>
    <t>PAOLA MILENA EMILIANI PACHECO</t>
  </si>
  <si>
    <t>https://community.secop.gov.co/Public/Tendering/OpportunityDetail/Index?noticeUID=CO1.NTC.8847685&amp;isFromPublicArea=True&amp;isModal=true&amp;asPopupView=true</t>
  </si>
  <si>
    <t>DF-2742-2025</t>
  </si>
  <si>
    <t xml:space="preserve">Prestación de servicios profesionales para el desarrollo de actividades propias del proyecto denominado: DESARROLLO DE ACOMPAÑAMIENTO COMUNITARIO PARA COMUNIDADES ÉTNICAS DEL DEPARTAMENTO DE BOLÍVAR de la secretaria de la igualdad de la gobernación de bolívar. </t>
  </si>
  <si>
    <t>EVELIS MARIA MORALES RODRIGUEZ</t>
  </si>
  <si>
    <t>https://community.secop.gov.co/Public/Tendering/OpportunityDetail/Index?noticeUID=CO1.NTC.8836155&amp;isFromPublicArea=True&amp;isModal=true&amp;asPopupView=true</t>
  </si>
  <si>
    <t>DF-2743-2025</t>
  </si>
  <si>
    <t>CRISTIAN RAFAEL DEL PORTILLO TORRES</t>
  </si>
  <si>
    <t>https://community.secop.gov.co/Public/Tendering/OpportunityDetail/Index?noticeUID=CO1.NTC.8836260&amp;isFromPublicArea=True&amp;isModal=true&amp;asPopupView=true</t>
  </si>
  <si>
    <t>DF-2744-2025</t>
  </si>
  <si>
    <t>CRISTIAN CAMILO GONZALEZ LLAMAS</t>
  </si>
  <si>
    <t>https://community.secop.gov.co/Public/Tendering/OpportunityDetail/Index?noticeUID=CO1.NTC.8836516&amp;isFromPublicArea=True&amp;isModal=true&amp;asPopupView=true</t>
  </si>
  <si>
    <t>DF-2745-2025</t>
  </si>
  <si>
    <t>CRISTIAN JOSE EGEA FLOREZ</t>
  </si>
  <si>
    <t>https://community.secop.gov.co/Public/Tendering/OpportunityDetail/Index?noticeUID=CO1.NTC.8836272&amp;isFromPublicArea=True&amp;isModal=true&amp;asPopupView=true</t>
  </si>
  <si>
    <t>DF-2747-2025</t>
  </si>
  <si>
    <t>LILIANA MARCELA VALENCIA GIRALDO</t>
  </si>
  <si>
    <t>https://community.secop.gov.co/Public/Tendering/OpportunityDetail/Index?noticeUID=CO1.NTC.8836701&amp;isFromPublicArea=True&amp;isModal=true&amp;asPopupView=true</t>
  </si>
  <si>
    <t>DF-2749-2025</t>
  </si>
  <si>
    <t>GISSELL IVANA PINTO CALVACHE</t>
  </si>
  <si>
    <t>https://community.secop.gov.co/Public/Tendering/OpportunityDetail/Index?noticeUID=CO1.NTC.8843441&amp;isFromPublicArea=True&amp;isModal=true&amp;asPopupView=true</t>
  </si>
  <si>
    <t>DF-2750-2025</t>
  </si>
  <si>
    <t>RONALD STEVEN OLIVERA GUEVARA</t>
  </si>
  <si>
    <t>https://community.secop.gov.co/Public/Tendering/OpportunityDetail/Index?noticeUID=CO1.NTC.8842084&amp;isFromPublicArea=True&amp;isModal=true&amp;asPopupView=true</t>
  </si>
  <si>
    <t>DF-2751-2025</t>
  </si>
  <si>
    <t>CLARA ESTHER RUIZ BENAVIDES</t>
  </si>
  <si>
    <t>https://community.secop.gov.co/Public/Tendering/OpportunityDetail/Index?noticeUID=CO1.NTC.8842693&amp;isFromPublicArea=True&amp;isModal=true&amp;asPopupView=true</t>
  </si>
  <si>
    <t>DF-2752-2025</t>
  </si>
  <si>
    <t>Prestación de servicios profesionales especializados para el desarrollo de las actividades propias de la Oficina de Control Interno Disciplinario de Juzgamiento de la Gobernación de Bolívar</t>
  </si>
  <si>
    <t>INDIRA SOFIA MARTINEZ TOUS</t>
  </si>
  <si>
    <t>https://community.secop.gov.co/Public/Tendering/OpportunityDetail/Index?noticeUID=CO1.NTC.8847915&amp;isFromPublicArea=True&amp;isModal=true&amp;asPopupView=true</t>
  </si>
  <si>
    <t>OFICINA DE CONTROL INTERNO DISCIPLINARIO DE JUZGAMIENTO</t>
  </si>
  <si>
    <t>DF-2753-2025</t>
  </si>
  <si>
    <t xml:space="preserve">Prestación de servicios de apoyo a la Gestion para  el  desarrollo de las actividade propias   de la Secretaria de Minas y Energía de la Gobernación de Bolivar en el marco   del proyecto denominado ASISTENCIA PROFESIONAL, TÉCNICA, TECNOLÓGICA Y EN SALUD A MINEROS PARA LA VIGENCIA 2025 EN BOLÍVAR. 
</t>
  </si>
  <si>
    <t>ANDREA CAROLINA ARRIETA MULETT</t>
  </si>
  <si>
    <t>https://community.secop.gov.co/Public/Tendering/OpportunityDetail/Index?noticeUID=CO1.NTC.8850620&amp;isFromPublicArea=True&amp;isModal=true&amp;asPopupView=true</t>
  </si>
  <si>
    <t>DF-2754-2025</t>
  </si>
  <si>
    <t>SERGIO ANDRES VARON MONTERO</t>
  </si>
  <si>
    <t>https://community.secop.gov.co/Public/Tendering/OpportunityDetail/Index?noticeUID=CO1.NTC.8850493&amp;isFromPublicArea=True&amp;isModal=true&amp;asPopupView=true</t>
  </si>
  <si>
    <t>DF-2755-2025</t>
  </si>
  <si>
    <t>MIGUEL ANGEL AREIZA FRIERI</t>
  </si>
  <si>
    <t>https://community.secop.gov.co/Public/Tendering/OpportunityDetail/Index?noticeUID=CO1.NTC.8850916&amp;isFromPublicArea=True&amp;isModal=true&amp;asPopupView=true</t>
  </si>
  <si>
    <t>DF-2756-2025</t>
  </si>
  <si>
    <t xml:space="preserve">Prestación de servicios de apoyo a la Gestion para  el  desarrollo de las actividade propias   de la Secretaria de Minas y Energía de la Gobernación de Bolivar en el marco  proyecto denominado ASISTENCIA PROFESIONAL, TÉCNICA, TECNOLÓGICA Y EN SALUD A MINEROS PARA LA VIGENCIA 2025 EN BOLÍVAR. 
</t>
  </si>
  <si>
    <t>VALERIA  GANDARA BADEL</t>
  </si>
  <si>
    <t>https://community.secop.gov.co/Public/Tendering/OpportunityDetail/Index?noticeUID=CO1.NTC.8850929&amp;isFromPublicArea=True&amp;isModal=true&amp;asPopupView=true</t>
  </si>
  <si>
    <t>DF-2757-2025</t>
  </si>
  <si>
    <t>GILMA KATHERINE PACHECO CORDOBA</t>
  </si>
  <si>
    <t>https://community.secop.gov.co/Public/Tendering/OpportunityDetail/Index?noticeUID=CO1.NTC.8850952&amp;isFromPublicArea=True&amp;isModal=true&amp;asPopupView=true</t>
  </si>
  <si>
    <t>DF-2758-2025</t>
  </si>
  <si>
    <t>LEDYS DEL CARMEN TRESPALACIOS HERAZO</t>
  </si>
  <si>
    <t>https://community.secop.gov.co/Public/Tendering/OpportunityDetail/Index?noticeUID=CO1.NTC.8851019&amp;isFromPublicArea=True&amp;isModal=true&amp;asPopupView=true</t>
  </si>
  <si>
    <t>DF-2759-2025</t>
  </si>
  <si>
    <t>MARICEL  BARRIOS INELA</t>
  </si>
  <si>
    <t>https://community.secop.gov.co/Public/Tendering/OpportunityDetail/Index?noticeUID=CO1.NTC.8851039&amp;isFromPublicArea=True&amp;isModal=true&amp;asPopupView=true</t>
  </si>
  <si>
    <t>DF-2760-2025</t>
  </si>
  <si>
    <t xml:space="preserve">Prestación de Servicios Profesionales para el desarrollo de las actividades propias de la Oficina de Cobro Coactivo de la Secretaría de Hacienda de la Gobernación de Bolívar. 
</t>
  </si>
  <si>
    <t>DANIEL ANDRES PANIZA HERNANDEZ</t>
  </si>
  <si>
    <t>https://community.secop.gov.co/Public/Tendering/OpportunityDetail/Index?noticeUID=CO1.NTC.8847376&amp;isFromPublicArea=True&amp;isModal=true&amp;asPopupView=true</t>
  </si>
  <si>
    <t>DF-2761-2025</t>
  </si>
  <si>
    <t>RAFAEL CUSTODIO VILLARREAL LOMBANA</t>
  </si>
  <si>
    <t>https://community.secop.gov.co/Public/Tendering/OpportunityDetail/Index?noticeUID=CO1.NTC.8848047&amp;isFromPublicArea=True&amp;isModal=true&amp;asPopupView=true</t>
  </si>
  <si>
    <t>DF-2762-2025</t>
  </si>
  <si>
    <t>Prestación de servicios de apoyo a la gestión para el desarrollo de las actividades propias de la Secretaria de Agricultura de la Gobernación de Bolívar.</t>
  </si>
  <si>
    <t>KETTY DEL CARMEN GALAN MIER</t>
  </si>
  <si>
    <t>https://community.secop.gov.co/Public/Tendering/OpportunityDetail/Index?noticeUID=CO1.NTC.8849128&amp;isFromPublicArea=True&amp;isModal=true&amp;asPopupView=true</t>
  </si>
  <si>
    <t>DF-2765-2025</t>
  </si>
  <si>
    <t>WILLIAM ARIEL MALLARINO GALVIS</t>
  </si>
  <si>
    <t>https://community.secop.gov.co/Public/Tendering/OpportunityDetail/Index?noticeUID=CO1.NTC.8857407&amp;isFromPublicArea=True&amp;isModal=true&amp;asPopupView=true</t>
  </si>
  <si>
    <t>DF-2766-2025</t>
  </si>
  <si>
    <t>TATIANA  VELASQUEZ USUGA</t>
  </si>
  <si>
    <t>https://community.secop.gov.co/Public/Tendering/OpportunityDetail/Index?noticeUID=CO1.NTC.8856382&amp;isFromPublicArea=True&amp;isModal=true&amp;asPopupView=true</t>
  </si>
  <si>
    <t>DF-2767-2025</t>
  </si>
  <si>
    <t xml:space="preserve">Prestación de Servicios profesionales para el desarrollo de las actividades propias de la secretaria Privada de la Gobernación de Bolívar
</t>
  </si>
  <si>
    <t>GUSTAVO ADOLFO MADRID RODRIGUEZ</t>
  </si>
  <si>
    <t>https://community.secop.gov.co/Public/Tendering/OpportunityDetail/Index?noticeUID=CO1.NTC.8857414&amp;isFromPublicArea=True&amp;isModal=False</t>
  </si>
  <si>
    <t>DF-2768-2025</t>
  </si>
  <si>
    <t>ANA MARCELA ARIAS LINERO</t>
  </si>
  <si>
    <t>https://community.secop.gov.co/Public/Tendering/OpportunityDetail/Index?noticeUID=CO1.NTC.8857452&amp;isFromPublicArea=True&amp;isModal=true&amp;asPopupView=true</t>
  </si>
  <si>
    <t>DF-2769-2025</t>
  </si>
  <si>
    <t>CRISTINA PAOLA QUIÑONES ARIZA</t>
  </si>
  <si>
    <t>https://community.secop.gov.co/Public/Tendering/OpportunityDetail/Index?noticeUID=CO1.NTC.8859124&amp;isFromPublicArea=True&amp;isModal=true&amp;asPopupView=true</t>
  </si>
  <si>
    <t>DF-2770-2025</t>
  </si>
  <si>
    <t xml:space="preserve">Prestación de servicios de profesionales para el desarrollo de las actividades propias de la secretaria de Víctimas y Reconciliación de la Gobernación de Bolívar. </t>
  </si>
  <si>
    <t>DILIANYS PACHECO DE AVILA</t>
  </si>
  <si>
    <t>DF-2771-2025</t>
  </si>
  <si>
    <t>ANA ELSY BERMUDEZ CASTRO</t>
  </si>
  <si>
    <t>https://community.secop.gov.co/Public/Tendering/OpportunityDetail/Index?noticeUID=CO1.NTC.8858787&amp;isFromPublicArea=True&amp;isModal=true&amp;asPopupView=true</t>
  </si>
  <si>
    <t>DF-2772-2025</t>
  </si>
  <si>
    <t>SIXTO PACHECO PEREZ</t>
  </si>
  <si>
    <t>https://community.secop.gov.co/Public/Tendering/OpportunityDetail/Index?noticeUID=CO1.NTC.8862092&amp;isFromPublicArea=True&amp;isModal=true&amp;asPopupView=true</t>
  </si>
  <si>
    <t>DF-2773-2025</t>
  </si>
  <si>
    <t>DEILIS ALEJANDRA CASTRO VASQUEZ</t>
  </si>
  <si>
    <t>https://community.secop.gov.co/Public/Tendering/OpportunityDetail/Index?noticeUID=CO1.NTC.8861509&amp;isFromPublicArea=True&amp;isModal=true&amp;asPopupView=true</t>
  </si>
  <si>
    <t>DF-2795-2025</t>
  </si>
  <si>
    <t>Prestación de servicios profesionales para el desarrollo de las actividades propias del proyecto de inversión denominado" FORTALECIMIENTO AL DEPORTE MEDIANTE APOYOS Y/O ESTIMULOS A DEPORTISTAS Y ENTRENADORES PARA EL FOMENTO AL DEPORTE DE ALTO RENDIMIENTO EN EL DEPARTAMENTO DE BOLÍVAR"</t>
  </si>
  <si>
    <t>MILTON MIGUEL GARCIA GUTIERREZ</t>
  </si>
  <si>
    <t>https://community.secop.gov.co/Public/Tendering/OpportunityDetail/Index?noticeUID=CO1.NTC.8866116&amp;isFromPublicArea=True&amp;isModal=true&amp;asPopupView=true</t>
  </si>
  <si>
    <t>SS-2128-2025</t>
  </si>
  <si>
    <t>Prestación de Servicios de Apoyo a los procesos de la Gestión de la salud pública para el logro de productos propios del proyecto fortalecimiento a la gestión y administración del programa ampliado de inmunización - PAI en los 45 municipios del Departamento de Bolívar</t>
  </si>
  <si>
    <t>OSCAR BUELVAS MORA</t>
  </si>
  <si>
    <t>CONTRATACION DIRECTA</t>
  </si>
  <si>
    <t>https://community.secop.gov.co/Public/Tendering/OpportunityDetail/Index?noticeUID=CO1.NTC.8346772&amp;isFromPublicArea=True&amp;isModal=False</t>
  </si>
  <si>
    <t>SALUD</t>
  </si>
  <si>
    <t>SS-2130-2025</t>
  </si>
  <si>
    <t>Prestación de servicios profesionales para el apoyo a los procesos de la gestión de fortalecimiento de la autoridad sanitaria local para el ejercicio de los derechos sexuales y reproductivos en el departamento de Bolívar.</t>
  </si>
  <si>
    <t>GRIZED AMOR ESCUDERO</t>
  </si>
  <si>
    <t>https://community.secop.gov.co/Public/Tendering/OpportunityDetail/Index?noticeUID=CO1.NTC.8346700&amp;isFromPublicArea=True&amp;isModal=False</t>
  </si>
  <si>
    <t>SS-2143-2025</t>
  </si>
  <si>
    <t>Prestación de Servicios Profesionales Especializados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</si>
  <si>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CARMEN ELENA RODRIGUEZ OLIVERA</t>
  </si>
  <si>
    <t>https://community.secop.gov.co/Public/Tendering/OpportunityDetail/Index?noticeUID=CO1.NTC.8369985&amp;isFromPublicArea=True&amp;isModal=False</t>
  </si>
  <si>
    <t>SS-2144-2025</t>
  </si>
  <si>
    <t>Prestación de Servicios de apoyo a la gestión para fortalecer las acciones y actividades que permitan la ejecución del proyecto de inversión incremento de la cobertura de acciones de Inspección, Vigilancia y Control sanitario en el Sistema General de Seguridad Social en Salud en el Departamento de Bolívar.</t>
  </si>
  <si>
    <t>KATHERINE PAOLA FORTICH MATTOS</t>
  </si>
  <si>
    <t>https://community.secop.gov.co/Public/Tendering/OpportunityDetail/Index?noticeUID=CO1.NTC.8370294&amp;isFromPublicArea=True&amp;isModal=False</t>
  </si>
  <si>
    <t>SS-2145-2025</t>
  </si>
  <si>
    <t>Prestación de servicios profesionales para apoyar la gestión, fortalecer las acciones y actividades contempladas en el Fortalecimiento de las Redes Integrales de Prestación de Servicios De Salud Con Enfoque En Atención Primaria en Salud del Departamento de Bolívar</t>
  </si>
  <si>
    <t>ALVARO JAVIER GARCIA CASTILLA</t>
  </si>
  <si>
    <t>https://community.secop.gov.co/Public/Tendering/OpportunityDetail/Index?noticeUID=CO1.NTC.8370537&amp;isFromPublicArea=True&amp;isModal=False</t>
  </si>
  <si>
    <t>SS-2146-2025</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</si>
  <si>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</si>
  <si>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JAIR ENRIQUE QUINTERO MARTINEZ</t>
  </si>
  <si>
    <t>https://community.secop.gov.co/Public/Tendering/OpportunityDetail/Index?noticeUID=CO1.NTC.8371218&amp;isFromPublicArea=True&amp;isModal=False</t>
  </si>
  <si>
    <t>SS-2148-2025</t>
  </si>
  <si>
    <t>Prestación de servicios profesionales en asesoría de apoyo a los procesos de la Gestión de la Salud Pública para el logro de los productos propios del proyecto de inversión Fortalecimiento de la Gestión para la Planeación Integral en Salud de la Secretaría de Salud de Bolívar.</t>
  </si>
  <si>
    <t>LAUREANO MUÑOZ ELLES</t>
  </si>
  <si>
    <t>https://community.secop.gov.co/Public/Tendering/OpportunityDetail/Index?noticeUID=CO1.NTC.8370744&amp;isFromPublicArea=True&amp;isModal=False</t>
  </si>
  <si>
    <t>SS-2149-2025</t>
  </si>
  <si>
    <t>MONICA PATRICIA SANTOS HERAZO</t>
  </si>
  <si>
    <t>https://community.secop.gov.co/Public/Tendering/OpportunityDetail/Index?noticeUID=CO1.NTC.8371056&amp;isFromPublicArea=True&amp;isModal=False</t>
  </si>
  <si>
    <t>SS-2151-2025</t>
  </si>
  <si>
    <t>Prestación de servicios profesionales de apoyo al fortalecimiento de la autoridad sanitaria local para el ejercicio de los derechos sexuales y reproductivos en el departamento de Bolívar</t>
  </si>
  <si>
    <t>PIER ANGELIS TINOCO JIMENEZ</t>
  </si>
  <si>
    <t>https://community.secop.gov.co/Public/Tendering/OpportunityDetail/Index?noticeUID=CO1.NTC.8371478&amp;isFromPublicArea=True&amp;isModal=False</t>
  </si>
  <si>
    <t>SS-2152-2025</t>
  </si>
  <si>
    <t>Prestación de Servicios de profesionales Especialidad de apoyo a la gestión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</si>
  <si>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DAYLESTER DIAZ JIMENEZ</t>
  </si>
  <si>
    <t>https://community.secop.gov.co/Public/Tendering/OpportunityDetail/Index?noticeUID=CO1.NTC.8372010&amp;isFromPublicArea=True&amp;isModal=False</t>
  </si>
  <si>
    <t>SS-2153-2025</t>
  </si>
  <si>
    <t>YIZZA MARIA JIMENEZ POLO</t>
  </si>
  <si>
    <t>https://community.secop.gov.co/Public/Tendering/OpportunityDetail/Index?noticeUID=CO1.NTC.8375715&amp;isFromPublicArea=True&amp;isModal=False</t>
  </si>
  <si>
    <t>SS-2171-2025</t>
  </si>
  <si>
    <t>Prestación de Servicios Profesionales de Apoyo a los procesos de la Gestión de la salud pública para el logro de productos propios del Proyecto apoyo a la gestión para la salud nutricional en niños, niñas de 0 a 59 meses, mujeres gestantes y calidad e inocuidad de alimentos y bebidas en el departamento de Bolívar</t>
  </si>
  <si>
    <t>DIANA MARCELA RINCON OLMOS</t>
  </si>
  <si>
    <t>https://community.secop.gov.co/Public/Tendering/OpportunityDetail/Index?noticeUID=CO1.NTC.8407275&amp;isFromPublicArea=True&amp;isModal=False</t>
  </si>
  <si>
    <t>SS-2172-2025</t>
  </si>
  <si>
    <t>Prestación de Servicios Profesionales para el Apoyo a los procesos de la Gestión de la salud pública para el logro de productos propios del Proyecto fortalecimiento de la autoridad sanitaria local para el ejercicio de los derechos sexuales y reproductivos en el departamento de Bolívar</t>
  </si>
  <si>
    <t>LUZMILA DEL SOCORRO VILLAMIZAR MOLINA</t>
  </si>
  <si>
    <t>https://community.secop.gov.co/Public/Tendering/OpportunityDetail/Index?noticeUID=CO1.NTC.8407077&amp;isFromPublicArea=True&amp;isModal=False</t>
  </si>
  <si>
    <t>SS-2173-2025</t>
  </si>
  <si>
    <t>Prestación de servicios de apoyo a la gestión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</si>
  <si>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ELAINE PARDO DE AVILA</t>
  </si>
  <si>
    <t>https://community.secop.gov.co/Public/Tendering/OpportunityDetail/Index?noticeUID=CO1.NTC.8407150&amp;isFromPublicArea=True&amp;isModal=False</t>
  </si>
  <si>
    <t>SS-2174-2025</t>
  </si>
  <si>
    <t>Prestación de Servicios Profesionales para apoyar la gestión y fortalecer las acciones y actividades que permitan la ejecución del proyecto de inversión incremento de las acciones de Inspección, Vigilancia y Control al Sistema General de Seguridad Social en Salud en el Departamento de Bolívar.</t>
  </si>
  <si>
    <t>MARIA VERONICA GONZALEZ FLOREZ</t>
  </si>
  <si>
    <t>https://community.secop.gov.co/Public/Tendering/OpportunityDetail/Index?noticeUID=CO1.NTC.8407261&amp;isFromPublicArea=True&amp;isModal=False</t>
  </si>
  <si>
    <t>SS-2175-2025</t>
  </si>
  <si>
    <t>Prestación de servicios profesionales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</si>
  <si>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SHIRLY LINEY BELTRAN MARTINEZ</t>
  </si>
  <si>
    <t>https://community.secop.gov.co/Public/Tendering/OpportunityDetail/Index?noticeUID=CO1.NTC.8404282&amp;isFromPublicArea=True&amp;isModal=False</t>
  </si>
  <si>
    <t>SS-2176-2025</t>
  </si>
  <si>
    <t>Prestación de servicios profesionales Especializados de apoyo a la gestión a fortalecimiento de la autoridad sanitaria local para el ejercicio de los derechos sexuales y reproductivos en el departamento de Bolívar</t>
  </si>
  <si>
    <t>MARGARITA ISABEL CABALLERO DE LEON</t>
  </si>
  <si>
    <t>https://community.secop.gov.co/Public/Tendering/OpportunityDetail/Index?noticeUID=CO1.NTC.8405230&amp;isFromPublicArea=True&amp;isModal=False</t>
  </si>
  <si>
    <t>SS-2177-2025</t>
  </si>
  <si>
    <t>MARIA ALEJANDRA PION TUIRAN</t>
  </si>
  <si>
    <t>https://community.secop.gov.co/Public/Tendering/OpportunityDetail/Index?noticeUID=CO1.NTC.8405487&amp;isFromPublicArea=True&amp;isModal=False</t>
  </si>
  <si>
    <t>SS-2178-2025</t>
  </si>
  <si>
    <t>Prestación de Servicios Profesionales Especializados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</si>
  <si>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ROBINSON CASTILLA JULIO</t>
  </si>
  <si>
    <t>https://community.secop.gov.co/Public/Tendering/OpportunityDetail/Index?noticeUID=CO1.NTC.8406115&amp;isFromPublicArea=True&amp;isModal=False</t>
  </si>
  <si>
    <t>SS-2186-2025</t>
  </si>
  <si>
    <t>Prestación de Servicios Profesionales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</si>
  <si>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CARLOS ALBERTO HERNANDEZ VARELA</t>
  </si>
  <si>
    <t>https://community.secop.gov.co/Public/Tendering/OpportunityDetail/Index?noticeUID=CO1.NTC.8416032&amp;isFromPublicArea=True&amp;isModal=False</t>
  </si>
  <si>
    <t>SS-2187-2025</t>
  </si>
  <si>
    <t>Prestación de servicios profesionales para el apoyo a los procesos de la gestión de la salud pública para el logro de productos propios del proyecto de inversión fortalecimiento de la autoridad sanitaria local para el ejercicio de los derechos sexuales y reproductivos en el departamento de Bolívar</t>
  </si>
  <si>
    <t>HERNAN JAVIER PAJARO HUERTAS</t>
  </si>
  <si>
    <t>https://community.secop.gov.co/Public/Tendering/OpportunityDetail/Index?noticeUID=CO1.NTC.8416109&amp;isFromPublicArea=True&amp;isModal=False</t>
  </si>
  <si>
    <t>SS-2188-2025</t>
  </si>
  <si>
    <t>ANGIE CAROLINA ALEMAN ARIAS</t>
  </si>
  <si>
    <t>https://community.secop.gov.co/Public/Tendering/OpportunityDetail/Index?noticeUID=CO1.NTC.8416224&amp;isFromPublicArea=True&amp;isModal=False</t>
  </si>
  <si>
    <t>SS-2189-2025</t>
  </si>
  <si>
    <t>Prestación de Servicios Profesionales para Apoyo a los procesos de la Gestión de la salud pública para el logro de productos propios del proyecto fortalecimiento a la gestión y administración del programa ampliado de inmunización - PAI en los 45 municipios del Departamento de Bolívar</t>
  </si>
  <si>
    <t>LEIDIS DEL CARMEN ROMERO MELENDEZ</t>
  </si>
  <si>
    <t>https://community.secop.gov.co/Public/Tendering/OpportunityDetail/Index?noticeUID=CO1.NTC.8416362&amp;isFromPublicArea=True&amp;isModal=False</t>
  </si>
  <si>
    <t>SS-2190-2025</t>
  </si>
  <si>
    <t>Prestación de Servicios Profesionales Especializados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</si>
  <si>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CATERINE MORALES SARMIENTO</t>
  </si>
  <si>
    <t>https://community.secop.gov.co/Public/Tendering/OpportunityDetail/Index?noticeUID=CO1.NTC.8416396&amp;isFromPublicArea=True&amp;isModal=False</t>
  </si>
  <si>
    <t>SS-2191-2025</t>
  </si>
  <si>
    <t>Prestación de servicios profesionales Especializados de apoyo a los procesos de la Gestión de la Salud Pública para el logro de los productos propios del proyecto fortalecimiento de la autoridad sanitaria local para el ejercicio de los derechos sexuales y reproductivos en el departamento de Bolívar</t>
  </si>
  <si>
    <t>ANDREA LUCIA ACEVEDO CARVAJAL</t>
  </si>
  <si>
    <t>https://community.secop.gov.co/Public/Tendering/OpportunityDetail/Index?noticeUID=CO1.NTC.8416825&amp;isFromPublicArea=True&amp;isModal=False</t>
  </si>
  <si>
    <t>SS-2228-2025</t>
  </si>
  <si>
    <t>Prestación de servicios profesionales en asesoría legal para apoyar la ejecución de las actividades propias del proyecto de inversión Fortalecimiento de la Gestión de la Secretaría de Salud Departamental de Bolívar</t>
  </si>
  <si>
    <t>MARYCARMEN OSPINO ROMERO</t>
  </si>
  <si>
    <t>https://community.secop.gov.co/Public/Tendering/OpportunityDetail/Index?noticeUID=CO1.NTC.8455047&amp;isFromPublicArea=True&amp;isModal=False</t>
  </si>
  <si>
    <t>SS-2229-2025</t>
  </si>
  <si>
    <t>ALEJANDRO CASSIANI MORALES</t>
  </si>
  <si>
    <t>https://community.secop.gov.co/Public/Tendering/OpportunityDetail/Index?noticeUID=CO1.NTC.8454685&amp;isFromPublicArea=True&amp;isModal=False</t>
  </si>
  <si>
    <t>SS-2230-2025</t>
  </si>
  <si>
    <t>Prestación de servicios de apoyo a la gestión a los procesos de la Gestión de la Salud Pública para el logro de los productos propios del proyecto de inversión Fortalecimiento de la Gestión para la Planeación Integral en Salud de la Secretaría de Salud de Bolívar.</t>
  </si>
  <si>
    <t>ORLANDO JAVIER OCHOA OCHOA</t>
  </si>
  <si>
    <t>https://community.secop.gov.co/Public/Tendering/OpportunityDetail/Index?noticeUID=CO1.NTC.8454800&amp;isFromPublicArea=True&amp;isModal=False</t>
  </si>
  <si>
    <t>SS-2231-2025</t>
  </si>
  <si>
    <t>Prestación de Servicios de apoyo a la gestión para fortalecer las acciones y actividades contempladas en el proyecto de fortalecimiento de la gestión del aseguramiento en salud en el Departamento Bolívar</t>
  </si>
  <si>
    <t>SAIRO JAIR RIPOLL MUÑOZ</t>
  </si>
  <si>
    <t>https://community.secop.gov.co/Public/Tendering/OpportunityDetail/Index?noticeUID=CO1.NTC.8455315&amp;isFromPublicArea=True&amp;isModal=False</t>
  </si>
  <si>
    <t>SS-2232-2025</t>
  </si>
  <si>
    <t>Prestación de servicios profesionales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</si>
  <si>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CARLOS ANTONIO MORALES TAMARA</t>
  </si>
  <si>
    <t>https://community.secop.gov.co/Public/Tendering/OpportunityDetail/Index?noticeUID=CO1.NTC.8455176&amp;isFromPublicArea=True&amp;isModal=False</t>
  </si>
  <si>
    <t>SS-2246-2025</t>
  </si>
  <si>
    <t>Prestación de servicios Profesionales especializados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</si>
  <si>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DIONISIO RAFAEL PUELLO BERMUDEZ</t>
  </si>
  <si>
    <t>https://community.secop.gov.co/Public/Tendering/OpportunityDetail/Index?noticeUID=CO1.NTC.8483711&amp;isFromPublicArea=True&amp;isModal=False</t>
  </si>
  <si>
    <t>SS-2247-2025</t>
  </si>
  <si>
    <t>Prestación de Servicios de apoyo a la gestión para desarrollar las actividades y competencias propias de la Dirección Administrativa y Financiera de la Secretaría de Salud de la Gobernación de Bolívar</t>
  </si>
  <si>
    <t>YIRA CALVO CABALLERO</t>
  </si>
  <si>
    <t>https://community.secop.gov.co/Public/Tendering/OpportunityDetail/Index?noticeUID=CO1.NTC.8484565&amp;isFromPublicArea=True&amp;isModal=False</t>
  </si>
  <si>
    <t>SS-2264-2025</t>
  </si>
  <si>
    <t>Prestación de servicios profesionales Especializados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</si>
  <si>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LENA PAOLA QUINTANA CHACON</t>
  </si>
  <si>
    <t>https://community.secop.gov.co/Public/Tendering/OpportunityDetail/Index?noticeUID=CO1.NTC.8512479&amp;isFromPublicArea=True&amp;isModal=False</t>
  </si>
  <si>
    <t>SS-2285-2025</t>
  </si>
  <si>
    <t>YERLINE ISABEL WEHDEKING MORANTE</t>
  </si>
  <si>
    <t>https://community.secop.gov.co/Public/Tendering/OpportunityDetail/Index?noticeUID=CO1.NTC.8532252&amp;isFromPublicArea=True&amp;isModal=False</t>
  </si>
  <si>
    <t>SS-2286-2025</t>
  </si>
  <si>
    <t>MARIA VICTORIA SUMOSA CONTRERAS</t>
  </si>
  <si>
    <t>https://community.secop.gov.co/Public/Tendering/OpportunityDetail/Index?noticeUID=CO1.NTC.8531970&amp;isFromPublicArea=True&amp;isModal=False</t>
  </si>
  <si>
    <t>SS-2287-2025</t>
  </si>
  <si>
    <t>KATHERINE AMOR VALDES</t>
  </si>
  <si>
    <t>https://community.secop.gov.co/Public/Tendering/OpportunityDetail/Index?noticeUID=CO1.NTC.8532334&amp;isFromPublicArea=True&amp;isModal=False</t>
  </si>
  <si>
    <t>SS-2288-2025</t>
  </si>
  <si>
    <t>ADRIANA CECILIA ALVARADO BRAVO</t>
  </si>
  <si>
    <t>https://community.secop.gov.co/Public/Tendering/OpportunityDetail/Index?noticeUID=CO1.NTC.8532625&amp;isFromPublicArea=True&amp;isModal=False</t>
  </si>
  <si>
    <t>SS-2289-2025</t>
  </si>
  <si>
    <t>YISELA DURANT CASTILLO</t>
  </si>
  <si>
    <t>https://community.secop.gov.co/Public/Tendering/OpportunityDetail/Index?noticeUID=CO1.NTC.8533113&amp;isFromPublicArea=True&amp;isModal=False</t>
  </si>
  <si>
    <t>SS-2290-2025</t>
  </si>
  <si>
    <t>ELIZABETH GUERRERO MARTINEZ</t>
  </si>
  <si>
    <t>https://community.secop.gov.co/Public/Tendering/OpportunityDetail/Index?noticeUID=CO1.NTC.8532799&amp;isFromPublicArea=True&amp;isModal=False</t>
  </si>
  <si>
    <t>SS-2291-2025</t>
  </si>
  <si>
    <t>MIGUEL AUGUSTO ALVAREZ MORON</t>
  </si>
  <si>
    <t>https://community.secop.gov.co/Public/Tendering/OpportunityDetail/Index?noticeUID=CO1.NTC.8534569&amp;isFromPublicArea=True&amp;isModal=False</t>
  </si>
  <si>
    <t>SS-2292-2025</t>
  </si>
  <si>
    <t>Prestación de Servicios profesionales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</si>
  <si>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CAROLINA VANEGAS ARIAS</t>
  </si>
  <si>
    <t>https://community.secop.gov.co/Public/Tendering/OpportunityDetail/Index?noticeUID=CO1.NTC.8534730&amp;isFromPublicArea=True&amp;isModal=False</t>
  </si>
  <si>
    <t>SS-2293-2025</t>
  </si>
  <si>
    <t>Prestación de servicios profesionales para fortalecer las acciones y actividades contempladas en el proyecto de Fortalecimiento de la Autoridad sanitaria para la gestión en salud pública en el departamento de Bolívar.</t>
  </si>
  <si>
    <t>MAIRA VIVANCO CASTILLEJO</t>
  </si>
  <si>
    <t>https://community.secop.gov.co/Public/Tendering/OpportunityDetail/Index?noticeUID=CO1.NTC.8533721&amp;isFromPublicArea=True&amp;isModal=False</t>
  </si>
  <si>
    <t>SS-2294-2025</t>
  </si>
  <si>
    <t>GISEL ALCALA CASTRO</t>
  </si>
  <si>
    <t>https://community.secop.gov.co/Public/Tendering/OpportunityDetail/Index?noticeUID=CO1.NTC.8533784&amp;isFromPublicArea=True&amp;isModal=False</t>
  </si>
  <si>
    <t>SS-2295-22025</t>
  </si>
  <si>
    <t>RUTH ESTER BLANCO NIEVES</t>
  </si>
  <si>
    <t>https://community.secop.gov.co/Public/Tendering/OpportunityDetail/Index?noticeUID=CO1.NTC.8533948&amp;isFromPublicArea=True&amp;isModal=False</t>
  </si>
  <si>
    <t>SS-2321-2025</t>
  </si>
  <si>
    <t>LUZ ELENA ALVAREZ MUÑOZ</t>
  </si>
  <si>
    <t>https://community.secop.gov.co/Public/Tendering/OpportunityDetail/Index?noticeUID=CO1.NTC.8565951&amp;isFromPublicArea=True&amp;isModal=False</t>
  </si>
  <si>
    <t>SS-2322-2025</t>
  </si>
  <si>
    <t>Prestación de servicios de apoyo a la gestión para ejecutar las funciones y competencias propias de la oficina Asesora de asuntos jurídicos de la Secretaría de Salud Departamental de Bolívar</t>
  </si>
  <si>
    <t>MARIA BELEN GUARDELA GUERRERO</t>
  </si>
  <si>
    <t>https://community.secop.gov.co/Public/Tendering/OpportunityDetail/Index?noticeUID=CO1.NTC.8566401&amp;isFromPublicArea=True&amp;isModal=False</t>
  </si>
  <si>
    <t>SS-2323-2025</t>
  </si>
  <si>
    <t>LORENA MARGARITA OCAMPO SIERRA</t>
  </si>
  <si>
    <t>https://community.secop.gov.co/Public/Tendering/OpportunityDetail/Index?noticeUID=CO1.NTC.8566057&amp;isFromPublicArea=True&amp;isModal=False</t>
  </si>
  <si>
    <t>SS-2324-2025</t>
  </si>
  <si>
    <t>Prestación de Servicios Profesionales para desarrollar las actividades y competencias propias de la Dirección Administrativa y Financiera de la Secretaría de Salud de la Gobernación de Bolívar</t>
  </si>
  <si>
    <t>NATALIA TOSCANO DI FILIPPO</t>
  </si>
  <si>
    <t>https://community.secop.gov.co/Public/Tendering/OpportunityDetail/Index?noticeUID=CO1.NTC.8566098&amp;isFromPublicArea=True&amp;isModal=False</t>
  </si>
  <si>
    <t>SS-2325-2025</t>
  </si>
  <si>
    <t>KAREN PAOLA ARIAS ACUÑA</t>
  </si>
  <si>
    <t>https://community.secop.gov.co/Public/Tendering/OpportunityDetail/Index?noticeUID=CO1.NTC.8566976&amp;isFromPublicArea=True&amp;isModal=False</t>
  </si>
  <si>
    <t>SS-2326-2025</t>
  </si>
  <si>
    <t>MANUELA PEREZ PEREZ</t>
  </si>
  <si>
    <t>https://community.secop.gov.co/Public/Tendering/OpportunityDetail/Index?noticeUID=CO1.NTC.8567286&amp;isFromPublicArea=True&amp;isModal=False</t>
  </si>
  <si>
    <t>SS-2455-2025</t>
  </si>
  <si>
    <t>Prestación de servicios de apoyo a la gestión para ejecutar las actividades del proyecto Fortalecimiento de la autoridad sanitaria en los territorios para desarrollar estrategias de seguridad y salud en el trabajo en población trabajadora del sector informal de la economía en el departamento de Bolívar</t>
  </si>
  <si>
    <t>LUZARDO LARA GUERRERO</t>
  </si>
  <si>
    <t>https://community.secop.gov.co/Public/Tendering/OpportunityDetail/Index?noticeUID=CO1.NTC.8677882&amp;isFromPublicArea=True&amp;isModal=False</t>
  </si>
  <si>
    <t>SS-2456-2025</t>
  </si>
  <si>
    <t>Prestación de Servicios Profesionales para el Apoyo a los procesos de la Gestión de la salud pública para el logro de productos propios del Proyecto de inversión fortalecimiento de la gestión de las enfermedades no trasmisibles en el departamento de Bolívar</t>
  </si>
  <si>
    <t>ALEX GAMBOA SEVERICHE</t>
  </si>
  <si>
    <t>https://community.secop.gov.co/Public/Tendering/OpportunityDetail/Index?noticeUID=CO1.NTC.8678311&amp;isFromPublicArea=True&amp;isModal=False</t>
  </si>
  <si>
    <t>SS-2457-2025</t>
  </si>
  <si>
    <t>KATHERINE BENAVIDES NIETO</t>
  </si>
  <si>
    <t>https://community.secop.gov.co/Public/Tendering/OpportunityDetail/Index?noticeUID=CO1.NTC.8678320&amp;isFromPublicArea=True&amp;isModal=False</t>
  </si>
  <si>
    <t>SS-2458-2025</t>
  </si>
  <si>
    <t>GUADITH COLON VILLA</t>
  </si>
  <si>
    <t>https://community.secop.gov.co/Public/Tendering/OpportunityDetail/Index?noticeUID=CO1.NTC.8678893&amp;isFromPublicArea=True&amp;isModal=False</t>
  </si>
  <si>
    <t>SS-2466-2025</t>
  </si>
  <si>
    <t>Prestación de servicios apoyo a los procesos de la gestión de la salud pública para el logro de productos propios del proyecto de inversión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</si>
  <si>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YULIANNA CARDOSI PEÑA</t>
  </si>
  <si>
    <t>https://community.secop.gov.co/Public/Tendering/OpportunityDetail/Index?noticeUID=CO1.NTC.8686640&amp;isFromPublicArea=True&amp;isModal=False</t>
  </si>
  <si>
    <t>SS-2474-2025</t>
  </si>
  <si>
    <t>MARIA ALEJANDRA PUELLO CARDONA</t>
  </si>
  <si>
    <t>https://community.secop.gov.co/Public/Tendering/OpportunityDetail/Index?noticeUID=CO1.NTC.8686721&amp;isFromPublicArea=True&amp;isModal=False</t>
  </si>
  <si>
    <t>SS-2475-2025</t>
  </si>
  <si>
    <t>Prestación de Servicios de Apoyo a la Gestión de la salud pública para el logro de productos propios del proyecto de inversión Fortalecimiento de la autoridad sanitaria para la gestión en salud pública en el departamento de Bolívar</t>
  </si>
  <si>
    <t>JINEIRY RODELO GONZALEZ</t>
  </si>
  <si>
    <t>https://community.secop.gov.co/Public/Tendering/OpportunityDetail/Index?noticeUID=CO1.NTC.8686619&amp;isFromPublicArea=True&amp;isModal=False</t>
  </si>
  <si>
    <t>SS-2476-2025</t>
  </si>
  <si>
    <t>Prestación de Servicios profesionales especializado de apoyo a la gestión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</si>
  <si>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RICARDO TOLOZA PADILLA</t>
  </si>
  <si>
    <t>https://community.secop.gov.co/Public/Tendering/OpportunityDetail/Index?noticeUID=CO1.NTC.8686664&amp;isFromPublicArea=True&amp;isModal=False</t>
  </si>
  <si>
    <t>SS-2495-2025</t>
  </si>
  <si>
    <t>Prestación de servicios de apoyo a la gestión para ejecutar las funciones y competencias propias de la Dirección Administrativa y Financiera de la Secretaría de Salud Departamental de Bolívar</t>
  </si>
  <si>
    <t>LENNYS ZULLAY CARRILLO GOMEZ</t>
  </si>
  <si>
    <t>https://community.secop.gov.co/Public/Tendering/OpportunityDetail/Index?noticeUID=CO1.NTC.8704695&amp;isFromPublicArea=True&amp;isModal=False</t>
  </si>
  <si>
    <t>SS-2625-2025</t>
  </si>
  <si>
    <t>Prestación de servicios profesionales para el apoyo del proyecto de inversión Fortalecimiento de la Gestión para la Planeación Integral en Salud de la Secretaría de Salud de Bolívar</t>
  </si>
  <si>
    <t>ANY KAROLI RODRIGUEZ JIMENEZ</t>
  </si>
  <si>
    <t>https://community.secop.gov.co/Public/Tendering/OpportunityDetail/Index?noticeUID=CO1.NTC.8764143&amp;isFromPublicArea=True&amp;isModal=False</t>
  </si>
  <si>
    <t>SS-2639-2025</t>
  </si>
  <si>
    <t>JINNIS ASIS PADILLA</t>
  </si>
  <si>
    <t>https://community.secop.gov.co/Public/Tendering/OpportunityDetail/Index?noticeUID=CO1.NTC.8773030&amp;isFromPublicArea=True&amp;isModal=False</t>
  </si>
  <si>
    <t>SS-2774-2025</t>
  </si>
  <si>
    <t>Prestación de servicios profesionales de apoyo a los procesos de la gestión de la salud pública para el logro de productos propios del fortalecimiento de la autoridad sanitaria para la gestión en salud publica en el departamento de Bolívar, del componente de medicamentos.</t>
  </si>
  <si>
    <t>EDUARDO LUIS HERNANDEZ DE LA HOZ</t>
  </si>
  <si>
    <t>https://community.secop.gov.co/Public/Tendering/OpportunityDetail/Index?noticeUID=CO1.NTC.8859392&amp;isFromPublicArea=True&amp;isModal=False</t>
  </si>
  <si>
    <t>SA-SI-014-2024</t>
  </si>
  <si>
    <t xml:space="preserve"> PRESTACION DE SERVICIOS DE MANTENIMIENTO INTEGRAL 
PREVENTIVO Y CORRECTIVO DE VEHICULOS AUTOMOTORES 
PROPIEDAD DE LA GOBERNACION DE BOLIVAR</t>
  </si>
  <si>
    <t>900466154</t>
  </si>
  <si>
    <t>AUTO TROPICAL CARTAGENA S.A.S</t>
  </si>
  <si>
    <t xml:space="preserve"> SELENCION ABREVIADA SUBASTA INVERSA </t>
  </si>
  <si>
    <t>https://community.secop.gov.co/Public/Tendering/OpportunityDetail/Index?noticeUID=CO1.NTC.7423639&amp;isFromPublicArea=True&amp;isModal=False</t>
  </si>
  <si>
    <t>DIRECCION LOGISTICA</t>
  </si>
  <si>
    <t>SA-005-2025</t>
  </si>
  <si>
    <t xml:space="preserve">PRESTACIÓN DE SERVICIOS PARA LA OPERACIÓN LOGÍSTICA EN EVENTOS QUE REALICE LA GOBERNACIÓN DE BOLÍVAR </t>
  </si>
  <si>
    <t>900420627</t>
  </si>
  <si>
    <t>LINK MARKETING Y SERVICIOS SAS</t>
  </si>
  <si>
    <t xml:space="preserve">SELENCION ABREVIADA MENOR CUANTIA </t>
  </si>
  <si>
    <t xml:space="preserve">SI </t>
  </si>
  <si>
    <t>https://community.secop.gov.co/Public/Tendering/OpportunityDetail/Index?noticeUID=CO1.NTC.8696875&amp;isFromPublicArea=True&amp;isModal=true&amp;asPopupView=true</t>
  </si>
  <si>
    <t>LP-002-2025</t>
  </si>
  <si>
    <t>PRESTACIÓN DEL SERVICIO DE LIMPIEZA, DESINFECCIÓN, SERVICIOS GENERALES, CAFETERIA Y JARDINERIA A TODO COSTO (EQUIPOS Y MAQUINARIA) EN LA MODALIDAD FIJA Y MOVIL REQUERIDO POR LAS DISTINTAS DEPENDENCIAS DEL DEPARTAMENTO DE BOLÍVAR</t>
  </si>
  <si>
    <t>901936935</t>
  </si>
  <si>
    <t>UT SOLUCIONES LIMPIAS BOLIVAR</t>
  </si>
  <si>
    <t xml:space="preserve">LICITACION PUBLICA </t>
  </si>
  <si>
    <t xml:space="preserve">https://community.secop.gov.co/Public/Tendering/OpportunityDetail/Index?noticeUID=CO1.NTC.7834918&amp;isFromPublicArea=True&amp;isModal=False </t>
  </si>
  <si>
    <t>SA-004-2025</t>
  </si>
  <si>
    <t>MANTENIMIENTO PREVENTIVO, CORRECTIVO, Y SUMINISTRO DE LOS EQUIPOS Y DE REPUESTOS DE AIRES ACONDICIONADOS QUE FUNCIONAN EN LAS DIFERENTES SEDES DE LA GOBERNACIÓN DE BOLÍVAR</t>
  </si>
  <si>
    <t>REFRICONFORT LTDA</t>
  </si>
  <si>
    <t>31/12/205</t>
  </si>
  <si>
    <t>community.secop.gov.co/Public/Tendering/OpportunityDetail/Index?noticeUID=CO1.NTC.8335910&amp;isFromPublicArea=True&amp;isModal=true&amp;asPopupView=true</t>
  </si>
  <si>
    <t>LP-001-2025</t>
  </si>
  <si>
    <t>PRESTACIÓN DE SERVICIOS DE TRANSPORTE TERRESTRE AUTOMOTOR ESPECIAL NECESARIO PARA EL DESPLAZAMIENTO DE LOS FUNCIONARIOS DE EL DEPARTAMENTO DE BOLÍVAR EN CUMPLIMIENTO DE FUNCIONES MISIONALES, Y ARRIENDO DE VEHÍCULOS AUTOMOTORES PARA EL CUMPLIMIENTO DE FUNCIONES MISIONALES DE LAS DISTINTAS DEPENDENCIAS.</t>
  </si>
  <si>
    <t>901932913</t>
  </si>
  <si>
    <t>UNIÓN TEMPORAL GB 25</t>
  </si>
  <si>
    <t xml:space="preserve">https://community.secop.gov.co/Public/Tendering/OpportunityDetail/Index?noticeUID=CO1.NTC.7746352&amp;isFromPublicArea=True&amp;isModal=False </t>
  </si>
  <si>
    <t>LP-004-2025</t>
  </si>
  <si>
    <t>CUYO OBJETO ES PRESTACIÓN DE SERVICIOS DE
VIGILANCIA Y SEGURIDAD PRIVADA REQUERIDA POR LA GOBERNACIÓN DE BOLÍVAR, EN LAS MODALIDADES DE
VIGILANCIA CON ARMA, SIN ARMA, CANINA, OPERADORES DE MEDIOS TECNOLÓGICOS Y MEDIOS TECNOLÓGICOS</t>
  </si>
  <si>
    <t>816004965</t>
  </si>
  <si>
    <t> ESTATAL DE SEGURIDAD LTDA</t>
  </si>
  <si>
    <t xml:space="preserve">https://community.secop.gov.co/Public/Tendering/OpportunityDetail/Index?noticeUID=CO1.NTC.7853579&amp;isFromPublicArea=True&amp;isModal=False  </t>
  </si>
  <si>
    <t>1721-2025</t>
  </si>
  <si>
    <t>PRESTACIÓN DE SERVICIOS DE MANTENIMIENTO PREVENTIVO Y CORRECTIVO DE LOS ASCENSORES MARCA MITSUBISHI INSTALADOS EN EL CENTRO ADMINISTRATIVO DEPARTAMENTAL DE LA GOBERNACIÓN DE BOLÍVAR</t>
  </si>
  <si>
    <t>MITSUBISHI ELECTRIC DE COLOMBIA LIMITADA</t>
  </si>
  <si>
    <t xml:space="preserve">CONTRATACION DIRECTA </t>
  </si>
  <si>
    <t>community.secop.gov.co/Public/Tendering/OpportunityDetail/Index?noticeUID=CO1.NTC.8208304&amp;isFromPublicArea=True&amp;isModal=False</t>
  </si>
  <si>
    <t>858-2025</t>
  </si>
  <si>
    <t>PRESTACIÓN DE SERVICIOS DE MANTENIMIENTO PREVENTIVO Y CORRECTIVO DE LOS ASCENSORES MARCA FUJI INSTALADOS EN EL PALACIO DE LA PROCLAMACIÓN DE LA GOBERNACIÓN DE BOLÍVAR</t>
  </si>
  <si>
    <t>860068083</t>
  </si>
  <si>
    <t>PANAMERICANA Y ANDINA DE TECNOLOGIA PAANTEC SAS (ACCESORES PALACIO)</t>
  </si>
  <si>
    <t>community.secop.gov.co/Public/Tendering/OpportunityDetail/Index?noticeUID=CO1.NTC.7914818&amp;isFromPublicArea=True&amp;isModal=False</t>
  </si>
  <si>
    <t>SA-009-2024 </t>
  </si>
  <si>
    <t>ES ALQUILER DE EQUIPOS DE AIRES ACONDICIONADOS MODULARES PARA EL CORRECTO FUNCIONAMIENTO DEL PALACIO DE LA PROCLAMACIÓN DE LA GOBERNACIÓN DE BOLÍVAR</t>
  </si>
  <si>
    <t>3K LIGHT AND SOUND SAS</t>
  </si>
  <si>
    <t>community.secop.gov.co/Public/Tendering/OpportunityDetail/Index?noticeUID=CO1.NTC.7614962&amp;isFromPublicArea=True&amp;isModal=true&amp;asPopupView=true</t>
  </si>
  <si>
    <t>SA-SI-001-2025</t>
  </si>
  <si>
    <t>SUMINISTRO DE PAPELERÍA, ÚTILES DE OFICINA Y TÓNERES ORIGINALES Y DEMÁS SUMINISTROS BÁSICOS CON DESTINO A LAS DEPENDENCIAS DE LA GOBERNACIÓN DE BOLÍVAR</t>
  </si>
  <si>
    <t>900019737</t>
  </si>
  <si>
    <t>VENEPLAST LTDA</t>
  </si>
  <si>
    <t>SELENCION ABREVIADA SUBASTA INVERSA</t>
  </si>
  <si>
    <t>community.secop.gov.co/Public/Tendering/OpportunityDetail/Index?noticeUID=CO1.NTC.7549595&amp;isFromPublicArea=True&amp;isModal=False</t>
  </si>
  <si>
    <t>SA-SI-002-2025</t>
  </si>
  <si>
    <t>SUMINISTRO DE ELEMENTOS E INSUMOS DE ASEO, CAFETERÍA, LIMPIEZA, DESINFECCIÒN, SERVICIOS GENERALES Y JARDINERIANECESARIOS PARA EL CORRECTO FUNCIONAMIENTO DE LAS DIFERENTES SEDES DE LA GOBERNACIÓN DE BOLÍVAR.</t>
  </si>
  <si>
    <t>90192948</t>
  </si>
  <si>
    <t>CONSORCIO SUMINISTRO BOLIVAR 2025</t>
  </si>
  <si>
    <t>community.secop.gov.co/Public/Tendering/OpportunityDetail/Index?noticeUID=CO1.NTC.7603386&amp;isFromPublicArea=True&amp;isModal=False</t>
  </si>
  <si>
    <t>068-2025</t>
  </si>
  <si>
    <t>ARRENDAMIENTO DE INMUEBLE UBICADO EN LA CALLE 23 No. 50-34 DEL BARRIO LA TUNA DEL MUNICIPIO DEL CARMEN DE BOLÍVAR PARA EL FUNCIONAMIENTO DE LA SEDE DE GOBIERNO DEPARTAMENTAL EN EL MUNICIPIO DEL CARMEN DE BOLÍVAR, IDENTIFICADO CON EL FOLIO DE MATRÍCULA INMOBILIARIA NÚMERO 062-1188.</t>
  </si>
  <si>
    <t>980400048</t>
  </si>
  <si>
    <t xml:space="preserve"> ARAUJO &amp; SEGOVIA </t>
  </si>
  <si>
    <t>community.secop.gov.co/Public/Tendering/OpportunityDetail/Index?noticeUID=CO1.NTC.7526206&amp;isFromPublicArea=True&amp;isModal=False</t>
  </si>
  <si>
    <t>1841-2025</t>
  </si>
  <si>
    <t xml:space="preserve"> ARRENDAMIENTO DE LA BODEGA No. 15 
DEL CENTRO LOGÍSTICO BLOC PORT SEGUNDA ETAPA, UBICADA EN LA CARRERA 56 No. 7C-36 KILOMETRO 1, 
SECTOR BELLAVISTA, PARA EL ALMACENAMIENTO, GUARDA Y CUSTODIA DE LOS DOCUMENTOS DE ARCHIVO DEL 
FONDO DOCUMENTAL DE LA GOBERNACIÓN DE BOLÍVAR EN CUMPLIMIENTO DE LAS NORMAS DE ARCHIVO 
VIGENTES, LEY 594 DE 2020 Y ACUERDOS No. 049 de 2000 y 008 de 2014</t>
  </si>
  <si>
    <t>901131524</t>
  </si>
  <si>
    <t>COMPARTIMIENTO BLOC PORT DEL FONDO DE CAPITAL PRIVADO INMOBILIARIO POR 
COMPARTIMIENTO AZUR</t>
  </si>
  <si>
    <t>community.secop.gov.co/Public/Tendering/OpportunityDetail/Index?noticeUID=CO1.NTC.8223624&amp;isFromPublicArea=True&amp;isModal=False</t>
  </si>
  <si>
    <t>069-2025</t>
  </si>
  <si>
    <t>ARRENDAMIENTO DE UNA BODEGA UBICADA EN LA C 78 57a 24 DEL BARRIO BELLAVISTA DE LA CIUDAD DE CARTAGENA DE INDIAS, IDENTIFICADA CON FOLIO DE MATRÍCULA No. 060-67013, Y REFERENCIA CATASTRAL 011005120004000 DESTINADA AL CUMPLIMIENTO DE LAS FUNCIONES MISIONALES DE DISTINTAS DEPENDENCIAS DE LA GOBERNACION DE BOLIVAR EN MATERIA DE ALMACENAMIENTO, CUSTODIA Y CONSERVACIÓN DE BIENES</t>
  </si>
  <si>
    <t>900162571</t>
  </si>
  <si>
    <t>KCG S.A.S</t>
  </si>
  <si>
    <t>community.secop.gov.co/Public/Tendering/OpportunityDetail/Index?noticeUID=CO1.NTC.7526203&amp;isFromPublicArea=True&amp;isModal=False</t>
  </si>
  <si>
    <t>060 -2025</t>
  </si>
  <si>
    <t>ARRENDAMIENTO DE UNA BODEGA PARA 
RECIBIR, ORGANIZAR, CONSERVAR BIENES MUEBLES DONADOS Y/O ADQUIRIDOS POR LA ENTIDAD PARA 
DISTRIBUIR A LOS DIFERENTES MUNICIPIOS DEL DEPARTAMENTO, REQUERIDOS POR LAS DISTINTAS DEPENDENCIA 
DE LA GOBERNACION DE BOLIVAR-INMUEBLE IDENTIFICADO CON FOLIO DE MATRÍCULA 060-304839, referencia 
130010109000002400030000000000, el cual se encuentra ubicado en la D 21 52 71 Lo 2 del Distrito Turístico y Cultural de 
Cartagena de Indias, cuya área de terreno es de 758.00</t>
  </si>
  <si>
    <t>806011274</t>
  </si>
  <si>
    <t>INVERSIONES NEFALUM SAS</t>
  </si>
  <si>
    <t xml:space="preserve">https://community.secop.gov.co/Public/Tendering/OpportunityDetail/Index?noticeUID=CO1.NTC.7525307&amp;isFromPublicArea=True&amp;isModal=False </t>
  </si>
  <si>
    <t>1764-2025</t>
  </si>
  <si>
    <t>ARRENDAMIENTO DE BIENES INMUEBLES PARA EL FUNCIONAMIENTO O SEDE ALTERNA DEPARTAMENTAL DE BOLIVAR EN CARTAGENA, IDENTIFICADOS CON LOS FMI: MATRÍCULA INMOBILIARIA: 060-337447 060-337448 060-337449 060-337450 060-337451 060-337452 060-337453 060-337454 060-337325 060-337326 060-337327 060-337328 060-337329 060-337330 060-337339 060-337340 060-337341 060-337342 060-337343 060-33734 060-337345.</t>
  </si>
  <si>
    <t>UNION GLOBAL S.A.</t>
  </si>
  <si>
    <t xml:space="preserve">https://community.secop.gov.co/Public/Tendering/OpportunityDetail/Index?noticeUID=CO1.NTC.8174378&amp;isFromPublicArea=True&amp;isModal=False </t>
  </si>
  <si>
    <t>RE-SADR-001-2025</t>
  </si>
  <si>
    <t>AUNAR ESFUERZOS TECNICOS, ADMINISTRATIVOS, FINANCIEROS, JURIDICOS, HUMANOS Y CONTABLES, PARA LA ORGANIZACION DE LOS EVENTOS DE APOYO A LOS CAMPESINOS BOLIVARENSES EN LA COMERCIALIZACION DE SUS PRODUCTOS AGROPECUARIOS Y AGROINDUSTRIALES CON EL PROPOSITO DE BENEFICIAR FINANCIERAMENTE A LOS PEQUENOS PRODUCTORES AGROPECUARIOS DEL DEPARTAMENTO DE BOLIVAR</t>
  </si>
  <si>
    <t xml:space="preserve"> NIT.806.007.528-2</t>
  </si>
  <si>
    <t xml:space="preserve">ORGANIZACIÓN TIEMPOS DE PAZ,
R.L. CARLOS JAVIER VÁZQUEZ SALGADO, C.C. No.19.565.322 </t>
  </si>
  <si>
    <t>29 DE AGOSTO DE 2025</t>
  </si>
  <si>
    <t>14 DE DICIEMBRE DE 2025</t>
  </si>
  <si>
    <t>REGIMEN ESPECIAL CONVENIO DE ASOCIACIÓN</t>
  </si>
  <si>
    <t>N/A</t>
  </si>
  <si>
    <t>https://www.secop.gov.co/CO1ContractsManagement/Tendering/ProcurementContractEdit/View?docUniqueIdentifier=CO1.PCCNTR.8207773&amp;awardUniqueIdentifier=CO1.AWD.2334660&amp;buyerDossierUniqueIdentifier=CO1.BDOS.8505476&amp;id=5022506</t>
  </si>
  <si>
    <t>SECRETARÍA DE AGRICULTURA</t>
  </si>
  <si>
    <t>IMC-008-2025</t>
  </si>
  <si>
    <t>SUMINISTRO DE MEDICAMENTOS E INSUMOS MÉDICOS Y VETERINARIOS PARA LA OPERACIÓN DEL CENTRO DE BIENESTAR ANIMAL EL GUARDIAN DEPARTAMENTO DE BOLÍVAR</t>
  </si>
  <si>
    <t>901946920-1</t>
  </si>
  <si>
    <t>CONSORCIO COIMAGINARIO</t>
  </si>
  <si>
    <t xml:space="preserve"> $ 140,000,000.00 </t>
  </si>
  <si>
    <t>MINÍMA CUANTÍA</t>
  </si>
  <si>
    <t xml:space="preserve"> $                        -  </t>
  </si>
  <si>
    <t>SÍ</t>
  </si>
  <si>
    <t>https://community.secop.gov.co/Public/Tendering/OpportunityDetail/Index?noticeUID=CO1.NTC.8040801&amp;isFromPublicArea=True&amp;isModal=False</t>
  </si>
  <si>
    <t>Secretaría de Desarrollo Económico - Dirección de Ambiente y Desarrollo Sostenible</t>
  </si>
  <si>
    <t>RC-SDE-001-2025</t>
  </si>
  <si>
    <t>CONVENIO DE ASOCIACIÓN PARA AUNAR ESFUERZOS Y RECURSOS TECNICOS,
ADMINISTRATIVOS Y FINANCIEROS PARA EL MEJORAMIENTO DE LOS NIVELES DE
INSERCION LABORAL EN LA INDUSTRIA DE TERCERIZACIÓN DE SERVICIOS (BPO) POR
PARTE DE LOS JÓVENES A TRAVES DE LA IMPLEMENTACION DE LA ESTRATEGIA DE
TERRITORIOS O-KEY EN EL MUNICIPIO DE TURBACO, BOLIVAR</t>
  </si>
  <si>
    <t>802010620-9</t>
  </si>
  <si>
    <t>FUNDACION PROMIGAS</t>
  </si>
  <si>
    <t>$ 191,832,034.00</t>
  </si>
  <si>
    <t>CONVENIO DE ASOCIACIÓN</t>
  </si>
  <si>
    <t>https://community.secop.gov.co/Public/Tendering/OpportunityDetail/Index?noticeUID=CO1.NTC.8203287&amp;isFromPublicArea=True&amp;isModal=False</t>
  </si>
  <si>
    <t>Secretaría de Desarrollo Económico - Dirección de Competitividad</t>
  </si>
  <si>
    <t>SAMC-SDE-002-2024</t>
  </si>
  <si>
    <t>CONSTRUCCION DE 31 MEJORAMIENTOS DE VIVIENDA EN EL MUNICIPIO DE SAN CRISTOBAL</t>
  </si>
  <si>
    <t>901.847.498-8</t>
  </si>
  <si>
    <t>CONSORCIO SOLUCIONES SC</t>
  </si>
  <si>
    <t>ABREVIADA</t>
  </si>
  <si>
    <t>https://community.secop.gov.co/Public/Tendering/ContractNoticePhases/View?PPI=CO1.PPI.32023930&amp;isFromPublicArea=True&amp;isModal=False</t>
  </si>
  <si>
    <t>Secretaría de Desarrollo Economico - Dirección de Vivienda</t>
  </si>
  <si>
    <t>CD-SDE-002-2025</t>
  </si>
  <si>
    <t>AUNAR ESFUERZOS ADMINISTRATIVOS JURIDICOS TECNICOS SOCIALES Y FINANCIEROS PARA LA REACTIVACION EJECUCION Y CULMINACION DEL PROYECTO DE VIVIENDA ENRAIZAR III ETAPA CON EL PROPOSITO DE GARANTIZAR LA CONSTRUCCION Y ENTREGA DE 424 SOLUCIONES HABITACIONALES PENDIENTES PARA FAMILIAS VICTIMAS DEL CONFLICTO ARMADO EN EL MUNICIPIO DE SAN PABLO DEPARTAMENTO DE BOLIVAR</t>
  </si>
  <si>
    <t>890.480.203-3</t>
  </si>
  <si>
    <t>MUNICIPIO DE SAN PABLO - BOL.</t>
  </si>
  <si>
    <t>https://community.secop.gov.co/Public/Tendering/OpportunityDetail/Index?noticeUID=CO1.NTC.7956859&amp;isFromPublicArea=True&amp;isModal=False</t>
  </si>
  <si>
    <t>PC-SED-001-2024</t>
  </si>
  <si>
    <t>AUNAR ESFUERZOS PARA EL MEJORAMIENTO DE LAS COMPETENCIAS BÁSICAS DE LOS ESTUDIANTES DE LOS ESTABLECIMIENTOS EDUCATIVOS OFICIALES DE LOS MUNICIPIOS NO CERTIFICADOS DEL DEPARTAMENTO DE BOLÍVAR</t>
  </si>
  <si>
    <t xml:space="preserve"> 890.481.264-1</t>
  </si>
  <si>
    <t>FUNDACION UNIVERSITARIA ANTONIO DE AREVALO - TECNAR</t>
  </si>
  <si>
    <t>CONVENIO DE ASOCIACION</t>
  </si>
  <si>
    <t xml:space="preserve">https://community.secop.gov.co/Public/Tendering/OpportunityDetail/Index?noticeUID=CO1.NTC.6875391&amp;isFromPublicArea=True&amp;isModal=true&amp;asPopupView=true </t>
  </si>
  <si>
    <t>SA-SED-003-2024</t>
  </si>
  <si>
    <t>CONTRATAR EL SERVICIO DE ASEO INTEGRAL EN LAS INSTITUCIONES EDUCATIVAS OFICIALES DEL DEPARTAMENTO DE BOLVIAR AÑO 2024, con el fin de garantizar las condiciones de salubridad y aseo, indispensables para la prestación del servicio público educativo.</t>
  </si>
  <si>
    <t>812.000.152-7</t>
  </si>
  <si>
    <t>DON ASEO LTDA</t>
  </si>
  <si>
    <t>SELECCIÓN ABREVIADA</t>
  </si>
  <si>
    <t>https://community.secop.gov.co/Public/Tendering/OpportunityDetail/Index?noticeUID=CO1.NTC.7209598&amp;isFromPublicArea=True&amp;isModal=true&amp;asPopupView=true</t>
  </si>
  <si>
    <t>LIC-SED-005-2024</t>
  </si>
  <si>
    <t>CONTRATAR EL SERVICIO DE VIGILANCIA Y SEGURIDAD PRIVADA, MODALIDAD SIN ARMAS, PARA LA ADECUADA PROTECCIÓN, CUSTODIA, AMPARO Y SALVAGUARDA DE LOS BIENES MUEBLES E INMUEBLES DE PROPIEDAD DE LAS INSTITUCIONES EDUCATIVAS OFICIALES DEL DEPARTAMENTO DE BOLÍVAR</t>
  </si>
  <si>
    <t>804000044-0</t>
  </si>
  <si>
    <t>DELTHAC 1 SEGURIDAD LTDA</t>
  </si>
  <si>
    <t>LICITACION PUBLICA</t>
  </si>
  <si>
    <t>https://community.secop.gov.co/Public/Tendering/OpportunityDetail/Index?noticeUID=CO1.NTC.7174749&amp;isFromPublicArea=True&amp;isModal=true&amp;asPopupView=true</t>
  </si>
  <si>
    <t>LIC-SED-004-2024</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</si>
  <si>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(Lote 1)</t>
  </si>
  <si>
    <t>901909043-8</t>
  </si>
  <si>
    <t>https://community.secop.gov.co/Public/Tendering/OpportunityDetail/Index?noticeUID=CO1.NTC.7187915&amp;isFromPublicArea=True&amp;isModal=true&amp;asPopupView=true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</si>
  <si>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00336 (Lote 2)</t>
  </si>
  <si>
    <t>901908914-3</t>
  </si>
  <si>
    <t>https://community.secop.gov.co/Public/Tendering/ContractDetailView/Index?UniqueIdentifier=CO1.PCCNTR.7322762&amp;AwardContractDetailId=5449688&amp;IsFromMarketplace=False&amp;IsFromContractNotice=True&amp;isModal=true&amp;asPopupView=true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</si>
  <si>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00337 (Lote 3)</t>
  </si>
  <si>
    <t>901908926-1</t>
  </si>
  <si>
    <t>https://community.secop.gov.co/Public/Tendering/ContractDetailView/Index?UniqueIdentifier=CO1.PCCNTR.7322737&amp;AwardContractDetailId=5450453&amp;IsFromMarketplace=False&amp;IsFromContractNotice=True&amp;isModal=true&amp;asPopupView=true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</si>
  <si>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00338 (Lote 4)</t>
  </si>
  <si>
    <t>901908911-1</t>
  </si>
  <si>
    <t>https://community.secop.gov.co/Public/Tendering/ContractDetailView/Index?UniqueIdentifier=CO1.PCCNTR.7322283&amp;AwardContractDetailId=5449229&amp;IsFromMarketplace=False&amp;IsFromContractNotice=True&amp;isModal=true&amp;asPopupView=true</t>
  </si>
  <si>
    <t>CD-SED-001-2025</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</si>
  <si>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</si>
  <si>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890.480.104-5</t>
  </si>
  <si>
    <t>ARQUIDIOCESIS DE CARTAGENA</t>
  </si>
  <si>
    <t>https://community.secop.gov.co/Public/Tendering/OpportunityDetail/Index?noticeUID=CO1.NTC.7443406&amp;isFromPublicArea=True&amp;isModal=true&amp;asPopupView=true</t>
  </si>
  <si>
    <t>CD-SED-002-2025</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</si>
  <si>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</si>
  <si>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806.015.985-9</t>
  </si>
  <si>
    <t>FUNDACION SABER SER</t>
  </si>
  <si>
    <t>https://community.secop.gov.co/Public/Tendering/OpportunityDetail/Index?noticeUID=CO1.NTC.7444389&amp;isFromPublicArea=True&amp;isModal=true&amp;asPopupView=true</t>
  </si>
  <si>
    <t>IMC-05-2025</t>
  </si>
  <si>
    <t>CONTRATAR LA ADQUISICION DE LICENCIA DE SOFTWARE (PLATAFORMA TECNOLOGICA) PARA FORTALECER EL DESARROLLO DE PROCESOS INTERNOS DE LA SECRETARIA DE EDUCACIÓN DE BOLÍVAR</t>
  </si>
  <si>
    <t>901.267.386-2</t>
  </si>
  <si>
    <t>INGENIERIA INTEGRADA FCN S.A.S</t>
  </si>
  <si>
    <t>MINIMA CUANTIA</t>
  </si>
  <si>
    <t>https://community.secop.gov.co/Public/Tendering/ContractDetailView/Index?UniqueIdentifier=CO1.PCCNTR.7799823&amp;AwardContractDetailId=5910802&amp;IsFromMarketplace=False&amp;IsFromContractNotice=True&amp;isModal=true&amp;asPopupView=true</t>
  </si>
  <si>
    <t>SECRETARIA DE LAS TICS</t>
  </si>
  <si>
    <t>CI-SED-001-2025</t>
  </si>
  <si>
    <t>CONTRATAR EL DESARROLLO DE LA ESTRATEGIA CONECTIVIDAD ESCOLAR 2025 EN 253 INSTITUCIONES EDUCATIVAS OFICIALES, CONFORME A LO SEÑALADO EN LAS DIRECTRICES TÉCNICAS ESTABLECIDAS EN LA FICHA TÉCNICA DE LA ESTRATEGIA CONECTIVIDAD ESCOLAR DEL MINISTERIO DE EDUCACIÓN NACIONAL, PARA LOGRAR EL FORTALECIMIENTO DE LAS COMPETENCIAS DE LOS ESTUDIANTES EN EL USO DE LAS TIC'S Y CON EL OBJETIVO DE AMPLIAR LA COBERTURA DE CONECTIVIDAD EN LOS ESTABLECIMIENTOS EDUCATIVOS OFICIALES</t>
  </si>
  <si>
    <t>901513417-8</t>
  </si>
  <si>
    <t>MEGATIC S.A.S</t>
  </si>
  <si>
    <t>https://community.secop.gov.co/Public/Tendering/ContractDetailView/Index?UniqueIdentifier=CO1.PCCNTR.7840407&amp;AwardContractDetailId=5947172&amp;IsFromMarketplace=False&amp;IsFromContractNotice=True&amp;isModal=true&amp;asPopupView=true</t>
  </si>
  <si>
    <t>LIC-SED-002-2025</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</si>
  <si>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NACIONAL-L1 (LOTE 1)</t>
  </si>
  <si>
    <t>901.053.918-1</t>
  </si>
  <si>
    <t>14/06/2026 (Calendario Académico)</t>
  </si>
  <si>
    <t xml:space="preserve">https://community.secop.gov.co/Public/Tendering/OpportunityDetail/Index?noticeUID=CO1.NTC.8244956&amp;isFromPublicArea=True&amp;isModal=true&amp;asPopupView=true </t>
  </si>
  <si>
    <t>SEC. JURIDICA</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</si>
  <si>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 (LOTE 2)</t>
  </si>
  <si>
    <t>901966791-1</t>
  </si>
  <si>
    <t>https://community.secop.gov.co/Public/Tendering/ContractDetailView/Index?UniqueIdentifier=CO1.PCCNTR.8083400&amp;AwardContractDetailId=6169462&amp;IsFromMarketplace=False&amp;IsFromContractNotice=True&amp;isModal=true&amp;asPopupView=true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</si>
  <si>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NACIONAL-LOTE 3</t>
  </si>
  <si>
    <t>901967712-4</t>
  </si>
  <si>
    <t>https://community.secop.gov.co/Public/Tendering/ContractDetailView/Index?UniqueIdentifier=CO1.PCCNTR.8083294&amp;AwardContractDetailId=6171058&amp;IsFromMarketplace=False&amp;IsFromContractNotice=True&amp;isModal=true&amp;asPopupView=true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</si>
  <si>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 LOTE 4)</t>
  </si>
  <si>
    <t>901966742-0</t>
  </si>
  <si>
    <t>https://community.secop.gov.co/Public/Tendering/ContractDetailView/Index?UniqueIdentifier=CO1.PCCNTR.8083287&amp;AwardContractDetailId=6169324&amp;IsFromMarketplace=False&amp;IsFromContractNotice=True&amp;isModal=true&amp;asPopupView=true</t>
  </si>
  <si>
    <t>CM-SED-001-2025</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</si>
  <si>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  2025</t>
  </si>
  <si>
    <t>901974314-5</t>
  </si>
  <si>
    <t>UNION TEMPORAL INTERPAE BOLIVAR 2025</t>
  </si>
  <si>
    <t>CONCURSO DE MERITO</t>
  </si>
  <si>
    <t xml:space="preserve">https://community.secop.gov.co/Public/Tendering/OpportunityDetail/Index?noticeUID=CO1.NTC.8381248&amp;isFromPublicArea=True&amp;isModal=true&amp;asPopupView=true </t>
  </si>
  <si>
    <t>SA-SI-010-2025</t>
  </si>
  <si>
    <t>SUMINISTRO DE MOBILIARIO ESCOLAR, MENAJE Y UTENSILIOS DE COCINA, Y DOTACIÓN ESCOLAR PARA LOS ESTABLECIMIENTOS EDUCATIVOS DEL DEPARTAMENTO DE BOLÍVAR</t>
  </si>
  <si>
    <t>UNION TEMPORAL MOBOL 2025</t>
  </si>
  <si>
    <t>SELECCIÓN ABREVIADA SUBASTA INVERSA</t>
  </si>
  <si>
    <t>https://community.secop.gov.co/Public/Tendering/OpportunityDetail/Index?noticeUID=CO1.NTC.8390130&amp;isFromPublicArea=True&amp;isModal=False</t>
  </si>
  <si>
    <t>SEC. GENERAL</t>
  </si>
  <si>
    <t>901.979.606-3</t>
  </si>
  <si>
    <t>CONSORCIO SUMINISTRO TECNOLOGICO</t>
  </si>
  <si>
    <t>CD-SED-003-2025</t>
  </si>
  <si>
    <t>CONTRATAR EL FORTALECIMIENTO DEL PROCESO ETNOEDUCATIVO EN LAS INSTITUCIONES EDUCATIVAS FOCALIZADAS EN EL DEPARTAMENTODE BOLÍVAR, MEDIANTE LA REALIZACIÓN DE FORMACIÓN ACADEMICA ENESTUDIOS AFROCOLOMBIANOS Y EL ACOMPAÑAMIENTO METODOLÓGICO, PEDAGÓGICO Y OPERATIVO PARA LOGRAR EL TRANSITO DE LOS PROYECTOS EDUCATIVOSINSTITUCIONALES (PEI) A PROYECTOS ETNOEDUCATIVOS COMUNITARIOS(PEC</t>
  </si>
  <si>
    <t>890480123-5</t>
  </si>
  <si>
    <t>UNIVERSIDAD DE CARTAGENA</t>
  </si>
  <si>
    <t>CONVENIO INTERADMINISTRATIVO</t>
  </si>
  <si>
    <t xml:space="preserve">https://community.secop.gov.co/Public/Tendering/ContractDetailView/Index?UniqueIdentifier=CO1.PCCNTR.8256778&amp;AwardContractDetailId=6322001&amp;IsFromMarketplace=False&amp;IsFromContractNotice=True&amp;isModal=true&amp;asPopupView=true#ContractDocuments </t>
  </si>
  <si>
    <t>PRESTACIÓN DE SERVICIOS PARA LA OPERACIÓN LOGÍSTICA EN EVENTOS QUE REALICE LA GOBERNACIÓN DE BOLÍVAR - FORO EDUCATIVO -</t>
  </si>
  <si>
    <t>900420627-4</t>
  </si>
  <si>
    <t>view-source:https://community.secop.gov.co/Public/Tendering/ContractDetailView/Index?UniqueIdentifier=CO1.PCCNTR.8310533&amp;AwardContractDetailId=6374477&amp;IsFromMarketplace=False&amp;IsFromContractNotice=True&amp;isModal=true&amp;asPopupView=true#ContractDocuments</t>
  </si>
  <si>
    <t>PC-SED-001-2025</t>
  </si>
  <si>
    <t>AUNAR ESFUERZOS PARA IMPLEMENTAR UN PROGRAMA FORMATIVO PARA LA ATENCIÓN EDUCATIVA A ESTUDIANTES CON TALENTOS Y CAPACIDADES EXCEPCIONALES EN MUNICIPIOS NO CERTIFICADOS DE BOLÍVAR</t>
  </si>
  <si>
    <t>890.307.400-1</t>
  </si>
  <si>
    <t>UNIVERSIDAD SAN BUENAVENTURA</t>
  </si>
  <si>
    <t>REGIMEN ESPECIAL 092</t>
  </si>
  <si>
    <t xml:space="preserve">https://community.secop.gov.co/Public/Tendering/OpportunityDetail/Index?noticeUID=CO1.NTC.8743464&amp;isFromPublicArea=True&amp;isModal=true&amp;asPopupView=true </t>
  </si>
  <si>
    <r>
      <t xml:space="preserve">UNION TEMPORAL ALIMENTOS PAE 2025  </t>
    </r>
    <r>
      <rPr>
        <b/>
        <sz val="10"/>
        <color theme="8" tint="-0.249977111117893"/>
        <rFont val="Calibri"/>
        <family val="2"/>
        <scheme val="minor"/>
      </rPr>
      <t>LOTE 1</t>
    </r>
    <r>
      <rPr>
        <sz val="10"/>
        <color theme="1"/>
        <rFont val="Calibri"/>
        <family val="2"/>
        <scheme val="minor"/>
      </rPr>
      <t xml:space="preserve"> </t>
    </r>
    <r>
      <rPr>
        <b/>
        <sz val="10"/>
        <color theme="4"/>
        <rFont val="Calibri"/>
        <family val="2"/>
        <scheme val="minor"/>
      </rPr>
      <t>DIQUE + NORTE</t>
    </r>
  </si>
  <si>
    <r>
      <t xml:space="preserve">UNION TEMPORAL PAE BOLÍVAR 2025 </t>
    </r>
    <r>
      <rPr>
        <b/>
        <sz val="10"/>
        <color rgb="FF0070C0"/>
        <rFont val="Calibri"/>
        <family val="2"/>
        <scheme val="minor"/>
      </rPr>
      <t>LOTE 2</t>
    </r>
    <r>
      <rPr>
        <sz val="10"/>
        <color theme="1"/>
        <rFont val="Calibri"/>
        <family val="2"/>
        <scheme val="minor"/>
      </rPr>
      <t xml:space="preserve"> </t>
    </r>
    <r>
      <rPr>
        <b/>
        <sz val="10"/>
        <color theme="4"/>
        <rFont val="Calibri"/>
        <family val="2"/>
        <scheme val="minor"/>
      </rPr>
      <t>MONTES DE MARIA</t>
    </r>
  </si>
  <si>
    <r>
      <t xml:space="preserve">UNION TEMPORAL VISION MOMPOX + LOBA </t>
    </r>
    <r>
      <rPr>
        <b/>
        <sz val="10"/>
        <color theme="4"/>
        <rFont val="Calibri"/>
        <family val="2"/>
        <scheme val="minor"/>
      </rPr>
      <t>LOTE 3</t>
    </r>
    <r>
      <rPr>
        <sz val="10"/>
        <color theme="1"/>
        <rFont val="Calibri"/>
        <family val="2"/>
        <scheme val="minor"/>
      </rPr>
      <t xml:space="preserve"> </t>
    </r>
    <r>
      <rPr>
        <b/>
        <sz val="10"/>
        <color theme="4"/>
        <rFont val="Calibri"/>
        <family val="2"/>
        <scheme val="minor"/>
      </rPr>
      <t>LOBA + DEP. MOMPOSINA</t>
    </r>
  </si>
  <si>
    <r>
      <t xml:space="preserve">CONSORCIO ALIMENTAR 2025  </t>
    </r>
    <r>
      <rPr>
        <b/>
        <sz val="10"/>
        <color theme="4"/>
        <rFont val="Calibri"/>
        <family val="2"/>
        <scheme val="minor"/>
      </rPr>
      <t>LOTE 4</t>
    </r>
    <r>
      <rPr>
        <sz val="10"/>
        <color theme="1"/>
        <rFont val="Calibri"/>
        <family val="2"/>
        <scheme val="minor"/>
      </rPr>
      <t xml:space="preserve"> </t>
    </r>
    <r>
      <rPr>
        <b/>
        <sz val="10"/>
        <color theme="4"/>
        <rFont val="Calibri"/>
        <family val="2"/>
        <scheme val="minor"/>
      </rPr>
      <t>MAG. MEDIO + MOJANA</t>
    </r>
  </si>
  <si>
    <r>
      <t xml:space="preserve">UNION TEMPORAL DIQUE NORTE  </t>
    </r>
    <r>
      <rPr>
        <b/>
        <sz val="10"/>
        <color theme="4"/>
        <rFont val="Calibri"/>
        <family val="2"/>
        <scheme val="minor"/>
      </rPr>
      <t>LOTE 1 DIQUE + NORTE</t>
    </r>
  </si>
  <si>
    <r>
      <t xml:space="preserve">UNION TEMPORAL MONTES DE MARIA 2025 - 2026 </t>
    </r>
    <r>
      <rPr>
        <b/>
        <sz val="10"/>
        <color theme="4"/>
        <rFont val="Calibri"/>
        <family val="2"/>
        <scheme val="minor"/>
      </rPr>
      <t>LOTE 2 MONTES DE MARIA</t>
    </r>
  </si>
  <si>
    <r>
      <t xml:space="preserve">UNION TEMPORAL VISION MOMPOX + LOBAN  </t>
    </r>
    <r>
      <rPr>
        <b/>
        <sz val="10"/>
        <color theme="4"/>
        <rFont val="Calibri"/>
        <family val="2"/>
        <scheme val="minor"/>
      </rPr>
      <t>LOTE 3 LOBA + DEP. MOMPOSINA</t>
    </r>
  </si>
  <si>
    <r>
      <t xml:space="preserve">CONSORCIO ESCOLAR 2026 </t>
    </r>
    <r>
      <rPr>
        <b/>
        <sz val="10"/>
        <color theme="4"/>
        <rFont val="Calibri"/>
        <family val="2"/>
        <scheme val="minor"/>
      </rPr>
      <t>LOTE 4 MAG. MEDIO + MOJANA</t>
    </r>
  </si>
  <si>
    <t>LIC-SI-001-2024</t>
  </si>
  <si>
    <t>CONSTRUCCIÓN DE OBRAS PARA EL CONTROL Y MITIGACIÓN DE LA EROSIÓN Y DEL NIVEL DE INUNDACIÓN DEL MARGEN IZQUIERDO DEL RÍO MAGDALENA EN EL MUNICIPIO DE MAGANGUÉ, DEPARTAMENTO DE BOLÍVAR</t>
  </si>
  <si>
    <t>901819644-8</t>
  </si>
  <si>
    <t>CONSORCIO LA CANDELARIA</t>
  </si>
  <si>
    <t>https://community.secop.gov.co/Public/Tendering/OpportunityDetail/Index?noticeUID=CO1.NTC.5717801</t>
  </si>
  <si>
    <t>CMA-SI-001-2024</t>
  </si>
  <si>
    <t>INTERVENTORÍA INTEGRAL (TECNICA, ADMINISTRATIVA, FINANCIERA, CONTABLE, LEGAL, AMBIENTAL, SOCIAL Y SEGURIDAD Y SALUD EN EL TRABAJO) AL PROYECTO DE CONSTRUCCIÓN DE OBRAS PARA EL CONTROL Y MITIGACIÓN DE LA EROSIÓN Y DEL NIVEL DE INUNDACIÓN DEL MARGEN IZQUIERDO DEL RÍO MAGDALENA EN EL MUNICIPIO DE MAGANGUÉ, DEPARTAMENTO DE BOLÍVAR.</t>
  </si>
  <si>
    <t>901278575-5</t>
  </si>
  <si>
    <t>TEKTO INGENIERIA SAS</t>
  </si>
  <si>
    <t>https://community.secop.gov.co/Public/Tendering/OpportunityDetail/Index?noticeUID=CO1.NTC.5819324&amp;isFromPublicArea=True&amp;isModal=False</t>
  </si>
  <si>
    <t>LIC-SI-002-2024</t>
  </si>
  <si>
    <t>MEJORAMIENTO DE LA MALLA VIAL DEL CENTRO URBANO DEL MUNICIPIO DE MAGANGUE EN EL DEPARTAMENTO DE BOLIVAR</t>
  </si>
  <si>
    <t>901899990-3</t>
  </si>
  <si>
    <t>CONSORCIO LA ALBARRADA</t>
  </si>
  <si>
    <t>https://community.secop.gov.co/Public/Tendering/OpportunityDetail/Index?noticeUID=CO1.NTC.7098487&amp;isFromPublicArea=True&amp;isModal=False</t>
  </si>
  <si>
    <t>CMA-SI-005-2024</t>
  </si>
  <si>
    <t>INTERVENTORÍA INTEGRAL (TECNICA, ADMINISTRATIVA, FINANCIERA, CONTABLE, LEGAL, AMBIENTAL, SOCIAL Y SEGURIDAD Y SALUD EN EL TRABAJO) AL PROYECTO DE MEJORAMIENTO DE LA MALLA VIAL DEL CENTRO URBANO DEL MUNICIPIO DE MAGANGUE EN EL DEPARTAMENTO DE BOLÍVAR</t>
  </si>
  <si>
    <t>901924041-6</t>
  </si>
  <si>
    <t>CONSORCIO ING INTERVENTORES</t>
  </si>
  <si>
    <t>https://community.secop.gov.co/Public/Tendering/OpportunityDetail/Index?noticeUID=CO1.NTC.7206586&amp;isFromPublicArea=True&amp;isModal=False</t>
  </si>
  <si>
    <t>LIC-SI-003 2024</t>
  </si>
  <si>
    <t>MEJORAMIENTO INTEGRAL DE VIAS URBANAS Y REHABILITACION DE PARQUES EN EL MUNICIPIO DE MOMPOX DEPARTAMENTO DE BOLIVAR</t>
  </si>
  <si>
    <t>901899718-6</t>
  </si>
  <si>
    <t>CONSORCIO VIPAR 2024</t>
  </si>
  <si>
    <t>https://community.secop.gov.co/Public/Tendering/OpportunityDetail/Index?noticeUID=CO1.NTC.7098917&amp;isFromPublicArea=True&amp;isModal=False</t>
  </si>
  <si>
    <t>CMA-SI-003-2024</t>
  </si>
  <si>
    <t>INTERVENTORÍA INTEGRAL (TECNICA, ADMINISTRATIVA, FINANCIERA, CONTABLE, LEGAL, AMBIENTAL, SOCIAL Y SEGURIDAD Y SALUD EN EL TRABAJO) AL PROYECTO DE MEJORAMIENTO INTEGRAL DE VÍAS URBANAS Y REHABILITACIÓN DE PARQUES EN EL MUNICIPIO DE MOMPOX, DEPARTAMENTO DE BOLÍVAR</t>
  </si>
  <si>
    <t>901923960-5</t>
  </si>
  <si>
    <t>CONSORCIO CONSTRUGAVI BOLIVAR 03</t>
  </si>
  <si>
    <t>https://community.secop.gov.co/Public/Tendering/OpportunityDetail/Index?noticeUID=CO1.NTC.7206584&amp;isFromPublicArea=True&amp;isModal=False</t>
  </si>
  <si>
    <t xml:space="preserve">LIC-SI-004-2024 </t>
  </si>
  <si>
    <t xml:space="preserve">CONSTRUCCIÓN DE LA INFRAESTRUCTURA DE LA INSTITUCIÓN EDUCATIVA TÉCNICA AGROPECUARIA, MUNICIPIO DE VILLANUEVA - DEPARTAMENTO DE BOLÍVAR </t>
  </si>
  <si>
    <t>901902269-3</t>
  </si>
  <si>
    <t>CONSORCIO EDUCATIVO VILLANUEVA 2024</t>
  </si>
  <si>
    <t>https://community.secop.gov.co/Public/Tendering/OpportunityDetail/Index?noticeUID=CO1.NTC.7098485&amp;isFromPublicArea=True&amp;isModal=False</t>
  </si>
  <si>
    <t>CMA-SI-002- 2024</t>
  </si>
  <si>
    <t>INTERVENTORIA INTEGRAL (TECNICA, ADMINISTRATIVA, FINANCIERA, CONTABLE, LEGAL, AMBIENTAL, SOCIAL Y SEGURIDAD Y SALUD EN EL TRABAJO) AL PROYECTO DE CONSTRUCCION DE LA INFRAESTRUCTURA DE LA INSTITUCION EDUCATIVA TECNICA AGROPECUARIA. MUNICIPIO DE VILLANUEVA - DEPARTAMENTO DE BOLIVAR</t>
  </si>
  <si>
    <t>901928289-3</t>
  </si>
  <si>
    <t>CONSORCIO TRANSFORMAR EDUCATIVO BOLIVAR</t>
  </si>
  <si>
    <t>https://community.secop.gov.co/Public/Tendering/OpportunityDetail/Index?noticeUID=CO1.NTC.7206583&amp;isFromPublicArea=True&amp;isModal=False</t>
  </si>
  <si>
    <t>REPOSICIÓN Y CONSTRUCCIÓN DE LA INFRAESTRUCTURA DE LA INSTITUCIÓN EDUCATIVA MARCO FIDEL SUAREZ MUNICIPIO DE TURBANA - DEPARTAMENTO DE BOLÍVAR</t>
  </si>
  <si>
    <t>901902007-0</t>
  </si>
  <si>
    <t>CONSORCIO EDIFICACIONES JH</t>
  </si>
  <si>
    <t>INTERVENTORIA INTEGRAL (TECNICA, ADMINISTRATIVA, FINANCIERA, CONTABLE, LEGAL, AMBIENTAL, SOCIAL Y SEGURIDAD Y SALUD EN EL TRABAJO) AL PROYECTO DE REPOSICION Y CONSTRUCCION DE LA INFRAESTRUCTURA DE LA INSTITUCION EDUCATIVA MARCO FIDEL SUAREZ MUNICIPIO DE TURBANA - DEPARTAMENTO DE BOLIVAR</t>
  </si>
  <si>
    <t>901926018-5</t>
  </si>
  <si>
    <t>CONSORCIO INTERINFRAESTRUCTURA IE BOLIVAR</t>
  </si>
  <si>
    <t>LIC-SI-005-2024</t>
  </si>
  <si>
    <t>MEJORAMIENTO DE LA MALLA VIAL EN EL DISTRITO DE CARTAGENA DE INDIAS</t>
  </si>
  <si>
    <t>901900931-2</t>
  </si>
  <si>
    <t>CONSORCIO GDC</t>
  </si>
  <si>
    <t>https://community.secop.gov.co/Public/Tendering/OpportunityDetail/Index?noticeUID=CO1.NTC.7098486&amp;isFromPublicArea=True&amp;isModal=False</t>
  </si>
  <si>
    <t>CMA-SI-004-2024</t>
  </si>
  <si>
    <t>INTERVENTORÍA INTEGRAL (TECNICA, ADMINISTRATIVA, FINANCIERA, CONTABLE, LEGAL, AMBIENTAL, SOCIAL Y SEGURIDAD Y SALUD EN EL TRABAJO) AL PROYECTO DE MEJORAMIENTO DE LA MALLA VIAL DEL DISTRITO DE CARTAGENA, EN EL DEPARTAMENTO DE BOLIVAR</t>
  </si>
  <si>
    <t>901918902-8</t>
  </si>
  <si>
    <t>CONSORCIO INTERVIAS BOLIVAR</t>
  </si>
  <si>
    <t>https://community.secop.gov.co/Public/Tendering/OpportunityDetail/Index?noticeUID=CO1.NTC.7206585&amp;isFromPublicArea=True&amp;isModal=False</t>
  </si>
  <si>
    <t>LIC-SI-006-2024</t>
  </si>
  <si>
    <t>CONSTRUCCION DE CANCHA EN GRAMA SINTETICA EN EL BARRIO BELEN EN EL MUNICIPIO DE SAN PABLO DEPARTAMENTO DE BOLIVAR</t>
  </si>
  <si>
    <t>901934993-5</t>
  </si>
  <si>
    <t>CONSORCIO RECREATIVO SAN PABLO</t>
  </si>
  <si>
    <t>https://community.secop.gov.co/Public/Tendering/OpportunityDetail/Index?noticeUID=CO1.NTC.7688646&amp;isFromPublicArea=True&amp;isModal=False</t>
  </si>
  <si>
    <t>CMA-SI-004-2025</t>
  </si>
  <si>
    <t>INTERVENTORÍA INTEGRAL (TECNICA, ADMINISTRATIVA, FINANCIERA, CONTABLE, LEGAL, AMBIENTAL, SOCIAL Y SEGURIDAD Y SALUD EN EL TRABAJO) A LA CONSTRUCCION DE CANCHA EN GRAMA SINTETICA EN EL BARRIO BELEN EN EL MUNICIPIO DE SAN PABLO DEPARTAMENTO DE BOLIVAR</t>
  </si>
  <si>
    <t>901948140-0</t>
  </si>
  <si>
    <t>CONSORCIO INTERCANCHA BOLIVAR</t>
  </si>
  <si>
    <t>https://community.secop.gov.co/Public/Tendering/OpportunityDetail/Index?noticeUID=CO1.NTC.7925372&amp;isFromPublicArea=True&amp;isModal=False</t>
  </si>
  <si>
    <t>LIC-SI-002-2025</t>
  </si>
  <si>
    <t>TERMINACION DE OBRAS DE ADECUACION Y COMPLEMENTACION DE INFRAESTRUCTURA DE CENTROS DE DESARROLLO INFANTIL CDI UBICADOS MUNICIPIOS DE EL PEÑON HATILLO DE LOBA BARRANCO DE LOBA RIO VIEJO MORALES Y SANTA ROSA SUR</t>
  </si>
  <si>
    <t>830513019-2</t>
  </si>
  <si>
    <t>CONCEPTOS DE INGENIERIA S.A.S</t>
  </si>
  <si>
    <t>https://community.secop.gov.co/Public/Tendering/OpportunityDetail/Index?noticeUID=CO1.NTC.7677695&amp;isFromPublicArea=True&amp;isModal=False</t>
  </si>
  <si>
    <t>CMA-SI-003-2025</t>
  </si>
  <si>
    <t>INTERVENTORÍA INTEGRAL (TECNICA, ADMINISTRATIVA, FINANCIERA, CONTABLE, LEGAL, AMBIENTAL, SOCIAL Y SEGURIDAD Y SALUD EN EL TRABAJO) A LA TERMINACION DE OBRAS DE ADECUACIÓN Y COMPLEMENTACIÓN DE INFRAESTRUCTURA DE CENTROS DE DESARROLLO INFANTIL CDI UBICADOS MUNICIPIOS DE EL PEÑON, HATILLO DE LOBA, BARRANCO DE LOBA, RIO VIEJO, MORALES Y SANTA ROSA DEL SUR EN EL DEPARTAMENTO DE BOLÍVAR</t>
  </si>
  <si>
    <t>890104625-1</t>
  </si>
  <si>
    <t>ECOVIAS S.A.S</t>
  </si>
  <si>
    <t>https://community.secop.gov.co/Public/Tendering/OpportunityDetail/Index?noticeUID=CO1.NTC.7992483&amp;isFromPublicArea=True&amp;isModal=False</t>
  </si>
  <si>
    <t>CMA-SI-001-2025</t>
  </si>
  <si>
    <t>DIAGNOSTICO ESTRUCTURAL Y ACTUALIZACIÓN DEL ALCANCE PARA LA TERMINACION DE LAS OBRAS DE CONSTRUCCION DE LOS CENTROS DE DESARROLLO INFANTIL UBICADOS EN LO MUNICIPIOS SAN PABLO CANTAGALLO SIMITI Y ALTOS DEL ROSARIO DEL DEPARTAMENTO DE BOLIVAR</t>
  </si>
  <si>
    <t>CONSORCIO ESTRUCTURAL CDI</t>
  </si>
  <si>
    <t>https://community.secop.gov.co/Public/Tendering/OpportunityDetail/Index?noticeUID=CO1.NTC.7667861&amp;isFromPublicArea=True&amp;isModal=False</t>
  </si>
  <si>
    <t>RE-SMDS-001-2025</t>
  </si>
  <si>
    <t>AUNAR ESFUERZOS ADMINISTRATIVOS, TÉCNICOS Y FINANCIEROS PARA EL FUNCIONAMIENTO DE LA CASA REFUGIO PARA LA PROTECCIÓN Y RESTABLECIMIENTO DE DERECHOS DE MUJERES VICTIMAS DE VIOLENCIA Y SUS PERSONAS A CARGO DENTRO DEL PROYECTO DE INVERSION DENOMINANO “IMPLEMENTACIÓN CASA REFUGIO PARA LA PROTEION Y RESTABLECIMIENTO DE DERECHOS DE MUJERES VÍCTIMAS DE VBG Y TODAS LAS MANIFESTACIONES DE VIOLENCIA EN EL DEPARTAMENTO DE BOLÍVAR</t>
  </si>
  <si>
    <t xml:space="preserve">806008935-1 </t>
  </si>
  <si>
    <t xml:space="preserve">FUNDACIÓN CASA DEL NIÑO IPS </t>
  </si>
  <si>
    <t>VALOR TOTAL: $1.428.571.429        APORTE DE LA GOBERNACION: $1.000.000.000    APORTE DE LA ESAL: $ 428.571.429</t>
  </si>
  <si>
    <t xml:space="preserve">CONVENIO DE ASOCIACION -REGIMEN ESPECIAL </t>
  </si>
  <si>
    <t>https://www.secop.gov.co/CO1ContractsManagement/Tendering/ProcurementContractEdit/View?docUniqueIdentifier=CO1.PCCNTR.7669223&amp;awardUniqueIdentifier=&amp;buyerDossierUniqueIdentifier=CO1.BDOS.7841322&amp;id=4658096&amp;prevCtxUrl=https%3a%2f%2fwww.secop.gov.co%2fCO1BusinessLine%2fTendering%2fBuyerDossierWorkspace%2fIndex%3fallWords2Search%3dRE-SMDS-001-2025%26sortingState%3dLastModifiedDESC%26showAdvancedSearch%3dTrue%26showAdvancedSearchFields%3dTrue%26selectedDossier%3dCO1.BDOS.7841322%26selectedRequest%3dCO1.REQ.7979859%26&amp;prevCtxLbl=Procesos+de+la+Entidad+Estatal</t>
  </si>
  <si>
    <t xml:space="preserve">SECRETARIA DE LA MUJER Y DESARROLLO SOCIAL </t>
  </si>
  <si>
    <t>RE-SMDS-002-2025</t>
  </si>
  <si>
    <t>AUNAR ESFUERZOS PARA BRINDAR APOYO Y PROTECCIÓN A LAS PERSONAS MAYORES CON RECURSOS DE LA ESTAMPILLA PARA EL BIENESTAR DEL ADULTO MAYOR MEDIANTE LA ASISTENCIA INTEGRAL A LOS ADULTOS MAYORES BENEFICIARIOS DE LOS CENTRO DE BIENESTAR, DEL ZODES ISLA DE MOMPOX, EN EL DEPARTAMENTO DE BOLÍVAR</t>
  </si>
  <si>
    <t>800.117.328-6</t>
  </si>
  <si>
    <t>ASILO CASA DEL RECUERDO  DE MONPOS</t>
  </si>
  <si>
    <t>VALOR TOTAL: $471.643.533        APORTE DE LA GOBERNACION: $330.150.473    APORTE DE LA ESAL: $ 141.493.060</t>
  </si>
  <si>
    <t>https://community.secop.gov.co/Public/Tendering/ContractNoticePhases/View?PPI=CO1.PPI.38557174&amp;isFromPublicArea=True&amp;isModal=False</t>
  </si>
  <si>
    <t>RE-SMDS-003-2025</t>
  </si>
  <si>
    <t>AUNAR ESFUERZOS PARA BRINDAR APOYO Y PROTECCIÓN A LAS PERSONAS MAYORES CON RECURSOS DE LA ESTAMPILLA PARA EL BIENESTAR DEL ADULTO MAYOR MEDIANTE LA ASISTENCIA INTEGRAL A LOS ADULTOS MAYORES BENEFICIARIOS DE LOS CENTRO DE BIENESTAR, DEL ZODES MOJANA, EN EL DEPARTAMENTO DE BOLÍVAR</t>
  </si>
  <si>
    <t>900.000.511-7,</t>
  </si>
  <si>
    <t>ASILO NUESTRA SEÑORA DE LA CANDELARIA</t>
  </si>
  <si>
    <t>VALOR TOTAL:  ($465.961.081). Aporte del Departamento  ($326.172.757) aporte de la Esal el ASILO NUESTRA SEÑORA DE LA CANDELARIA ($139.788.324)</t>
  </si>
  <si>
    <t>https://community.secop.gov.co/Public/Tendering/ContractNoticePhases/View?PPI=CO1.PPI.38618328&amp;isFromPublicArea=True&amp;isModal=False</t>
  </si>
  <si>
    <t>RE-SMDS-004-2025</t>
  </si>
  <si>
    <t>AUNAR ESFUERZOS CON EL FIN DE IMPLEMENTAR ESTRATEGIAS PARA LA PROMOCIÓN, GARANTÍA Y RESTABLECIMIENTO DE DERECHOS LAS MUJERES, LA NIÑEZ Y ADOLESCENCIA Y LAS PERSONAS MAYORES.</t>
  </si>
  <si>
    <t>FUNDACIÓN DE ESTUDIOS ESPECIALIZADOS DEL CARIBE</t>
  </si>
  <si>
    <t>VALOR TOTAL: 1.459.272.500,00,00 APORTE DELA GOBERNACION: $ 1.313.345.250,00  APORTE DE LA ESAL: $ 145.927.250</t>
  </si>
  <si>
    <t xml:space="preserve">PROCESO COMPETITIVO-REGIMEN ESPECIAL </t>
  </si>
  <si>
    <t>https://community.secop.gov.co/Public/Tendering/ContractNoticePhases/View?PPI=CO1.PPI.38785156&amp;isFromPublicArea=True&amp;isModal=False</t>
  </si>
  <si>
    <t> RE-SMDS-005-2025</t>
  </si>
  <si>
    <t>AUNAR ESFUERZOS PARA BRINDAR APOYO Y PROTECCIÓN A LAS PERSONAS MAYORES CON RECURSOS DE LA ESTAMPILLA PARA EL BIENESTAR DEL ADULTO MAYOR MEDIANTE LA ASISTENCIA INTEGRAL A LOS ADULTOS MAYORES BENEFICIARIOS DE LOS CENTRO DE BIENESTAR, DEL ZODES MONTES DE MARÍA, EN EL DEPARTAMENTO DE BOLÍVAR</t>
  </si>
  <si>
    <t>800.059.275-5</t>
  </si>
  <si>
    <t>CENTRO DE BIENESTAR DEL ANCIANO CASA DEL ABUELITO</t>
  </si>
  <si>
    <t>VALOR TOTAL:  ($426.183.915) APORTE DE LA GOBERNACION: $298.328.741  APORTE DE LA ESAL: $127.855.174</t>
  </si>
  <si>
    <t>https://community.secop.gov.co/Public/Tendering/ContractNoticePhases/View?PPI=CO1.PPI.38958968&amp;isFromPublicArea=True&amp;isModal=False</t>
  </si>
  <si>
    <t>RE-SMDS-006-2025</t>
  </si>
  <si>
    <t>AUNAR ESFUERZOS PARA BRINDAR APOYO Y PROTECCIÓN A LAS PERSONAS MAYORES CON RECURSOS DE LA ESTAMPILLA PARA EL BIENESTAR DEL ADULTO MAYOR MEDIANTE LA ASISTENCIA INTEGRAL A LOS ADULTOS MAYORES BENEFICIARIOS DE LOS CENTRO DE BIENESTAR, DEL ZODES DIQUE Y NORTE, EN EL DEPARTAMENTO DE BOLÍVAR</t>
  </si>
  <si>
    <t>890480145-7</t>
  </si>
  <si>
    <t>HOGAR SAN PEDRO CLAVER</t>
  </si>
  <si>
    <t>VALOR TOTAL: ($221.615.636) APORTE DE LA GOBERNACION: $155.130.945  APORTE DE LA ESAL :$ 66.484.690</t>
  </si>
  <si>
    <t>https://community.secop.gov.co/Public/Tendering/ContractNoticePhases/View?PPI=CO1.PPI.38962991&amp;isFromPublicArea=True&amp;isModal=False</t>
  </si>
  <si>
    <t>RE-SMDS-007-2025</t>
  </si>
  <si>
    <t>890.480.108-4</t>
  </si>
  <si>
    <t>REFUGIO LA MILAGROSA</t>
  </si>
  <si>
    <t>VALOR TOTAL: $226.256.801  APORTE DE LA GOBERNACION: $158.379.761   APORTE DE LA ESAL: $67.877.040</t>
  </si>
  <si>
    <t>https://community.secop.gov.co/Public/Tendering/ContractNoticePhases/View?PPI=CO1.PPI.39294179&amp;isFromPublicArea=True&amp;isModal=False</t>
  </si>
  <si>
    <t>RE-SMDS-008-2025</t>
  </si>
  <si>
    <t>AUNAR ESFUERZOS PARA APOYAR A LAS PERSONAS MAYORES DEL DEPARTAMENTO DE BOLÍVAR, MEDIANTE LA IMPLEMENTACIÓN DE ACCIONES ORIENTADAS AL BIENESTAR INTEGRAL EN LOS CENTROS DE VIDA CON RECURSOS PROVENIENTES DE LA ESTAMPILLA PARA EL BIENESTAR DEL ADULTO MAYOR.</t>
  </si>
  <si>
    <t>9 0 1 9 5 8 6 0 2 – 4,</t>
  </si>
  <si>
    <t>CONSORCIO BOLIVAR SOCIAL</t>
  </si>
  <si>
    <t>VALOR TOTAL: $7.688.025.473  APORTE DE LA GOBERNACION: $6.900.300.000  APORTE DE LA ESAL: $787.725.473</t>
  </si>
  <si>
    <t xml:space="preserve">
https://community.secop.gov.co/Public/Tendering/ContractNoticePhases/View?PPI=CO1.PPI.39916449&amp;isFromPublicArea=True&amp;isModal=False</t>
  </si>
  <si>
    <t xml:space="preserve">NO </t>
  </si>
  <si>
    <t>0</t>
  </si>
  <si>
    <t>IMC-007-2025</t>
  </si>
  <si>
    <t>SUMINISTRO E INSTALACION DE SEÑALIZACIÓN
VERTICAL Y HORIZONTAL EN LAS ZONAS ESCOLARES DE
INSTITUCIONES EDUCATIVAS FOCALIZADAS DEL
DEPARTAMENTO DE BOLIVAR</t>
  </si>
  <si>
    <t>901.756.691-2</t>
  </si>
  <si>
    <t>ENHERCO SOLUCIONES SAS</t>
  </si>
  <si>
    <t>Mínima Cuantía</t>
  </si>
  <si>
    <t>https://www.secop.gov.co/CO1BusinessLine/Tendering/ContractNoticeView/Index?prevCtxLbl=Buscar+procesos&amp;prevCtxUrl=https%3a%2f%2fwww.secop.gov.co%3a443%2fCO1BusinessLine%2fTendering%2fContractNoticeManagement%2fIndex&amp;notice=CO1.NTC.8034443</t>
  </si>
  <si>
    <t>SA-SI-009-2025</t>
  </si>
  <si>
    <t>ADQUISICION  DE MOTOCICLETAS  Y EQUIPOS PARA EL FORTALECIMIENTO DE LA OPERATIVIDAD DE LA SECRETARIA DE MOVILIDAD DEL DEPARTAMENTO.</t>
  </si>
  <si>
    <t>900,910,573-8</t>
  </si>
  <si>
    <t xml:space="preserve">GRUPO MOTORRAD  S.A.S </t>
  </si>
  <si>
    <t>Selección  Abreviada Inversa Subasta</t>
  </si>
  <si>
    <t>https://www.secop.gov.co/CO1BusinessLine/Tendering/ContractNoticeView/Index?prevCtxLbl=Buscar+procesos&amp;prevCtxUrl=https%3a%2f%2fwww.secop.gov.co%3a443%2fCO1BusinessLine%2fTendering%2fContractNoticeManagement%2fIndex&amp;notice=CO1.NTC.8240483</t>
  </si>
  <si>
    <t>CONTRATO INTERADMINISTRATIVO No. 081 de 2025</t>
  </si>
  <si>
    <t>PRESTACIÓN DE SERVICIOS PARA REALIZAR PROCEDIMIENTO DE CERTIFICACIÓN DE DISCAPACIDAD Y REGISTRO DE LOCALIZACIÓN Y CARACTERIZACIÓN DE PERSONAS CON DISCAPACIDAD - RLCPD, CON PRESTADOR DE SERVICIOS DE SALUD - PSS, AUTORIZADO POR EL DEPARTAMENTO DE BOLIVAR DE ACUERDO A LA RESOLUCIÓN 1197 DE 2024 EXPEDIDA POR EL MINISTERIO DE SALUD Y PROTECCIÓN SOCIAL EN MUNICIPIOS PRIORIZADOS DEL DEPARTAMENTO DE BOLÍVAR</t>
  </si>
  <si>
    <t xml:space="preserve">ESE RIO GRANDE DE LA MAGDALENA
</t>
  </si>
  <si>
    <t>DIRECTA</t>
  </si>
  <si>
    <t>https://community.secop.gov.co/Public/Tendering/OpportunityDetail/Index?noticeUID=CO1.NTC.8608371</t>
  </si>
  <si>
    <t>SECRETARIA DE SALUD</t>
  </si>
  <si>
    <t>CONTRATO INTERADMINISTRATIVO No. 083 DE 2025</t>
  </si>
  <si>
    <t>PRESTACIÓN DE SERVICIOS PARA REALIZAR PROCEDIMIENTO DE CERTIFICACIÓN DE DISCAPACIDAD Y REGISTRO DE LOCALIZACIÓN Y CARACTERIZACIÓN DE PERSONAS CON DISCAPACIDAD - RLCPD, CON PRESTADOR DE SERVICIOS DE SALUD - PSS, AUTORIZADO POR EL DEPARTAMENTO DE BOLIVAR DE ACUERDO A LA RESOLUCIÓN 1197 DE 2024 EXPEDIDA POR EL MINISTERIO DE SALUD Y PROTECCIÓN SOCIAL EN MUNICIPIOS PRIORIZADOS DEL DEPARTAMENTO DE BOLÍVAR.</t>
  </si>
  <si>
    <t xml:space="preserve"> 806007257-1</t>
  </si>
  <si>
    <t>EMPRESA SOCIAL DEL ESTADO SANTA MARIA DE MOMPOX</t>
  </si>
  <si>
    <t>https://community.secop.gov.co/Public/Tendering/OpportunityDetail/Index?noticeUID=CO1.NTC.8608455</t>
  </si>
  <si>
    <t>CONTRATO INTERADMINISTRATIVO N.2284 DE 2025</t>
  </si>
  <si>
    <t>PRESTACION DE SERVICIOS PARA LA EJECUCION DE LOS PROCESOS DE GESTIÓN DE LA SALUD PÚBLICA, QUE PERMITAN EL LOGRO DE LOS RESULTADOS EN SALUD DEL DEPARTAMENTO DE BOLÍVAR, EL LOS PROGRAMAS DE : SALUD AMBIENTAL, VIDA SALUDABLE Y CONDICIONES NO TRASMISIBLES ,CONVIVENCIA SOCIAL Y SALUD MENTAL, SEGURIDAD ALIMENTARIA Y NUTRICIONAL ,SEXUALIDAD DERECHOS SEXUALES Y REPRODUCTIVOS, VIDA SALUDABLE Y ENFERMEDADES TRASMISIBLES, SALUD PUBLICA EN EMERGENCIAS Y DESASTRES ,SALUD Y AMBITO LABORAL,GESTION DIFERENCIAL</t>
  </si>
  <si>
    <t>ESE HOSPITAL SAN MARTIN DE LOBA</t>
  </si>
  <si>
    <t>https://community.secop.gov.co/Public/Tendering/OpportunityDetail/Index?noticeUID=CO1.NTC.8536527</t>
  </si>
  <si>
    <t>CONTRATO INTERADMINISTRATIVO No. 2351 DE 2025</t>
  </si>
  <si>
    <t>806007813-7</t>
  </si>
  <si>
    <t>EMPRESA SOCIAL DEL ESTADO HOSPITAL LOCAL SAN JOSE DE ACHI</t>
  </si>
  <si>
    <t>https://community.secop.gov.co/Public/Tendering/OpportunityDetail/Index?noticeUID=CO1.NTC.8613578</t>
  </si>
  <si>
    <t>IMC-014-2025    2250-2025</t>
  </si>
  <si>
    <t>MANTENIMIENTO PARA EL MEJORAMIENTO DE LA INFAESTRUCTURA FISICA DEL LABORATORIO DE SALUD PÚBLICA DE BOLIVAR</t>
  </si>
  <si>
    <t>TSV TOTAL SUMINISTROS VARIADOS SAS</t>
  </si>
  <si>
    <t>https://community.secop.gov.co/Public/Tendering/OpportunityDetail/Index?noticeUID=CO1.NTC.8390126</t>
  </si>
  <si>
    <t>CONTRATO INTERADMINISTRATIVO No. 2352 DE 2025</t>
  </si>
  <si>
    <t xml:space="preserve">	PRESTACIÓN DE SERVICIOS PARA REALIZAR PROCEDIMIENTO DE CERTIFICACIÓN DE DISCAPACIDAD Y REGISTRO DE LOCALIZACIÓN Y CARACTERIZACIÓN DE PERSONAS CON DISCAPACIDAD - RLCPD, CON PRESTADOR DE SERVICIOS DE SALUD - PSS, AUTORIZADO POR EL DEPARTAMENTO DE BOLIVAR DE ACUERDO A LA RESOLUCIÓN 1197 DE 2024 EXPEDIDA POR EL MINISTERIO DE SALUD Y PROTECCIÓN SOCIAL EN MUNICIPIOS PRIORIZADOS DEL DEPARTAMENTO DE BOLÍVAR.</t>
  </si>
  <si>
    <t xml:space="preserve"> 806013761-7</t>
  </si>
  <si>
    <t>ESE HOSPITAL HATILLO DE LOBA</t>
  </si>
  <si>
    <t>https://community.secop.gov.co/Public/Tendering/OpportunityDetail/Index?noticeUID=CO1.NTC.8613570</t>
  </si>
  <si>
    <t>CONTRATO INTERADMINISTRATIVO No. 082 DE 2025</t>
  </si>
  <si>
    <t xml:space="preserve"> 806007880-0</t>
  </si>
  <si>
    <t>ESE HOSPITAL LOCAL MAHATES</t>
  </si>
  <si>
    <t>https://community.secop.gov.co/Public/Tendering/OpportunityDetail/Index?noticeUID=CO1.NTC.8608383</t>
  </si>
  <si>
    <t>CONTRATO INTERADMINISTRATIVO No. 2350 DE 2025</t>
  </si>
  <si>
    <t xml:space="preserve">	PRESTACIÓN DE SERVICIOS PARA REALIZAR PROCEDIMIENTO DE CERTIFICACIÓN DE DISCAPACIDAD Y REGISTRO DE LOCALIZACIÓN Y CARACTERIZACIÓN DE PERSONAS CON DISCAPACIDAD - RLCPD, CON PRESTADOR DE SERVICIOS DE SALUD - PSS, AUTORIZADO POR EL DEPARTAMENTO DE BOLIVAR DE ACUERDO A LA RESOLUCIÓN 1197 DE 2024 EXPEDIDA POR EL MINISTERIO DE SALUD Y PROTECCIÓN SOCIAL EN MUNICIPIOS PRIORIZADOS DEL DEPARTAMENTO DE BOLÍVAR</t>
  </si>
  <si>
    <t xml:space="preserve"> 806010788-1</t>
  </si>
  <si>
    <t>ESE HOSPITAL LOCAL DE MARIA LABAJA</t>
  </si>
  <si>
    <t>https://community.secop.gov.co/Public/Tendering/OpportunityDetail/Index?noticeUID=CO1.NTC.8613547</t>
  </si>
  <si>
    <t>CONTRATO INTERADMINISTRATIVO No. 2695 de 2025</t>
  </si>
  <si>
    <t>PRESTACION DE SERVICIOS PARA LA EJECUCION DEL PROYECTO IMPLEMENTACIÓN DE TECNOLOGÍA PARA MEJORAR LOS INDICADORES DE MATERNIDAD "MADRES DIGITALES" EN EL DEPARTAMENTO DE BOLÍVAR DEL PROGRAMA DE SEXUALIDAD, DERECHOS SEXUALES Y REPRODUCTIVOS</t>
  </si>
  <si>
    <t>https://community.secop.gov.co/Public/Tendering/OpportunityDetail/Index?noticeUID=CO1.NTC.8804279</t>
  </si>
  <si>
    <t>CONVENIO INTERADMINISTRATIVO No. 092 DE 2025</t>
  </si>
  <si>
    <t>CONVENIO INTERADMINISTRATIVO, para AUNAR ESFUERZOS INSTITUCIONALES, TÉCNICOS, ADMINISTRATIVOS Y FINANCIEROS ENTRE LA GOBERNACIÓN DE BOLÍVAR Y LA E.S.E. HOSPITAL SAN JUAN DE PUERTO RICO - TIQUISIO, CON EL FIN DE ADELANTAR LA REMODELACIÓN Y AMPLIACIÓN DE SU INFRAESTRUCTURA FÍSICA, ORIENTADA A LA HABILITACIÓN DEL SERVICIO DE ATENCIÓN AL PARTO.</t>
  </si>
  <si>
    <t>806007567-1</t>
  </si>
  <si>
    <t>ESE HOSPITAL SAN JUAN DE PUERTO RICO</t>
  </si>
  <si>
    <t xml:space="preserve">	10/09/2025 </t>
  </si>
  <si>
    <t>https://community.secop.gov.co/Public/Tendering/OpportunityDetail/Index?noticeUID=CO1.NTC.8748667</t>
  </si>
  <si>
    <t>IMC-017-2025               2692-2025</t>
  </si>
  <si>
    <t>ADQUISICIÓN DE TALONARIOS DE RECETARIO OFICIAL HUMANO Y ACTAS DE VISITAS DE IVC</t>
  </si>
  <si>
    <t xml:space="preserve"> 900718739-1 </t>
  </si>
  <si>
    <t>EVOLUTIONART</t>
  </si>
  <si>
    <t>https://community.secop.gov.co/Public/Tendering/OpportunityDetail/Index?noticeUID=CO1.NTC.8687786</t>
  </si>
  <si>
    <t>IMC-SEG-01-2025</t>
  </si>
  <si>
    <t>ADQUISICIÓN DE EQUIPOS DE VIDEOVIGILANCIA INTELIGENTE QUE PERMITAN FORTALECER Y GARANTIZAR CONDICIONES ÓPTIMAS DE SEGURIDAD CIUDADANA, CONVIVENCIA Y ORDEN PÚBLICO EN EL DEPARTAMENTO DE BOLÍVAR</t>
  </si>
  <si>
    <t>900.990.098-1</t>
  </si>
  <si>
    <t>AP INGENIERIA S.A.S</t>
  </si>
  <si>
    <t>COMPRAVENTA</t>
  </si>
  <si>
    <t>https://community.secop.gov.co/Public/Tendering/ContractNoticeManagement/Index?currentLanguage=es-CO&amp;Page=login&amp;Country=CO&amp;SkinName=CCE</t>
  </si>
  <si>
    <t>Secretaria Seguridad</t>
  </si>
  <si>
    <t xml:space="preserve">SECRETARIA MOVILIDAD </t>
  </si>
  <si>
    <t>SECRETARIA GENERAL (SUPERVISIÓN POR SECRETARIA DE MOVILIDAD)</t>
  </si>
  <si>
    <t>IMC-011-2025</t>
  </si>
  <si>
    <t>Elaboración de la caracterización poblacional del corregimiento de Bocachica, ubicado en la isla de Tierrabomba (zona insular de Cartagena departamento de Bolívar)</t>
  </si>
  <si>
    <t>806,007,789-8</t>
  </si>
  <si>
    <t>OPINION Y MERCADEO LTDA</t>
  </si>
  <si>
    <t>JUN 25-2025</t>
  </si>
  <si>
    <t>SEPT 24-2025</t>
  </si>
  <si>
    <t>No</t>
  </si>
  <si>
    <t>NA</t>
  </si>
  <si>
    <t>https://www.secop.gov.co/CO1BusinessLine/Tendering/ContractNoticeView/Index?notice=CO1.NTC.8248116</t>
  </si>
  <si>
    <t>Secretaría de Servicios Públicos</t>
  </si>
  <si>
    <t>LIC-SSP-001-2024</t>
  </si>
  <si>
    <t>La optimización del Sistema de Acueducto del municipio de Arenal del sur del  departamento de Bolívar</t>
  </si>
  <si>
    <t>901,855,810-7</t>
  </si>
  <si>
    <t>CONSORCIO ACUEDUCTO SUR</t>
  </si>
  <si>
    <t>OCT-25-2024</t>
  </si>
  <si>
    <t>LICITACION DE OBRA PUBLICA</t>
  </si>
  <si>
    <t>https://www.secop.gov.co/CO1BusinessLine/Tendering/ContractNoticeView/Index?notice=CO1.NTC.6106597&amp;prevCtxUrl=https%3a%2f%2fwww.secop.gov.co%3a443%2fCO1BusinessLine%2fTendering%2fContractNoticeView%2fIndex%3fnotice%3dCO1.NTC.6187571&amp;prevCtxLbl=Aviso+de+contrato</t>
  </si>
  <si>
    <t>CMA-SSP-001-2024</t>
  </si>
  <si>
    <t>Interventoría técnica, administrativa, financiera, ambiental, contable y jurídica para la optimización del Sistema de Acueducto del municipio de Arenal del sur del  departamento de Bolívar</t>
  </si>
  <si>
    <t>901,856,111-1</t>
  </si>
  <si>
    <t>UNION TEMPORAL INTERVENTORIA ACUEDUCTO ARENAL</t>
  </si>
  <si>
    <t>OCT 25-2024</t>
  </si>
  <si>
    <t>CONCURSO DE MERITOS ABIERTO</t>
  </si>
  <si>
    <t>https://www.secop.gov.co/CO1BusinessLine/Tendering/ContractNoticeView/Index?notice=CO1.NTC.6160269&amp;prevCtxUrl=https%3a%2f%2fwww.secop.gov.co%3a443%2fCO1BusinessLine%2fTendering%2fContractNoticeView%2fIndex%3fnotice%3dCO1.NTC.6201403&amp;prevCtxLbl=Aviso+de+contrato</t>
  </si>
  <si>
    <t>Secretaria de Servicios Publicos</t>
  </si>
  <si>
    <t>LIC-SSP-001-2025</t>
  </si>
  <si>
    <t>Construcción del Alcantarillado y optimización del Sistema de Acueducto del corregimiento de Cascajal en el municipio de Magangue del departamento de Bolívar</t>
  </si>
  <si>
    <t>https://community.secop.gov.co/Public/Tendering/OpportunityDetail/Index?noticeUID=CO1.NTC.8766701&amp;isFromPublicArea=True&amp;isModal=False</t>
  </si>
  <si>
    <t>CMA-SSP-001-2025</t>
  </si>
  <si>
    <t>Interventoría técnica, administrativa, financiera, ambiental, contable y jurídica para la Construcción del Alcantarillado y optimización del Sistema de Acueducto del corregimiento de Cascajal en el municipio de Magangue del departamento de Bolívar</t>
  </si>
  <si>
    <t>https://community.secop.gov.co/Public/Tendering/OpportunityDetail/Index?noticeUID=CO1.NTC.9128116&amp;isFromPublicArea=True&amp;isModal=False</t>
  </si>
  <si>
    <t>RE-SINT-003-2025</t>
  </si>
  <si>
    <t>AUNAR ESFUERZOS PARA LA ELABORACIÓN DE UN DIAGNÓSTICO TERRITORIAL DE JUSTICIA Y LA IMPLEMENTACIÓN DE ESTRATEGIAS DE SENSIBILIZACIÓN, FORMACIÓN Y COMUNICACIÓN, EN EL MARCO DEL PROYECTO FORTALECIMIENTO PARA LA CONVIVENCIA SOCIAL Y PROMOCIÓN AL ACCESO A LA JUSTICIA - JUSTO BOLÍVAR</t>
  </si>
  <si>
    <t>890.480.023-7</t>
  </si>
  <si>
    <t>FUNDACIÓN UNIVERSITARIA TECNOLOGICO COMFENALCO - CARTAGENA</t>
  </si>
  <si>
    <t>Contratación régimen especial</t>
  </si>
  <si>
    <t>https://community.secop.gov.co/Public/Tendering/OpportunityDetail/Index?noticeUID=CO1.NTC.8705877&amp;isFromPublicArea=True&amp;isModal=False</t>
  </si>
  <si>
    <t xml:space="preserve">SECRETARIA DEL INTERIOR </t>
  </si>
  <si>
    <t>RE-SINT-002-2025</t>
  </si>
  <si>
    <t>AUNAR ESFUERZOS PARA BRINDAR APOYO METODOLOGICO Y ASISTENCIA TECNICA AL CENTRO DE OBSERVACIÓN E INVESTIGACIÓN SOCIAL DE BOLIVAR - COISBOL</t>
  </si>
  <si>
    <t>890.481.276-8</t>
  </si>
  <si>
    <t>CORPORACIÓN UNIVERSITARIA RAFAEL NUÑEZ</t>
  </si>
  <si>
    <t>https://community.secop.gov.co/Public/Tendering/OpportunityDetail/Index?noticeUID=CO1.NTC.8664119&amp;isFromPublicArea=True&amp;isModal=False</t>
  </si>
  <si>
    <t xml:space="preserve">SH-2642-2025 </t>
  </si>
  <si>
    <t>CONTRATO DE EMPRÉSTITO EN LA MODALIDAD CRÉDITO INTERNO LARGO PLAZO Y PIGNORACIÓN DE RENTAS.</t>
  </si>
  <si>
    <t>900628110-3</t>
  </si>
  <si>
    <t>BANCO SANTANDER DE NEGOCIOS COLOMBIA S.A</t>
  </si>
  <si>
    <t>NO HA INICIADO (TODAVIA NO SE HA DADO PRIMER DESEMBOLSO)</t>
  </si>
  <si>
    <t>CONTRATACIÓN DIRECTA (OPERACIÓN DE CRÉDITO)</t>
  </si>
  <si>
    <t>https://www.secop.gov.co/CO1ContractsManagement/Tendering/ProcurementContractEdit/Update?ProfileName=CCE-16-Servicios_profesionales_gestion&amp;PPI=CO1.PPI.42179015&amp;DocUniqueName=ContratoDeCompra&amp;DocTypeName=NextWay.Entities.Marketplace.Tendering.ProcurementContract&amp;ProfileVersion=8&amp;DocUniqueIdentifier=CO1.PCCNTR.8328843&amp;prevCtxUrl=https%3a%2f%2fwww.secop.gov.co%3a443%2fCO1ContractsManagement%2fTendering%2fProcurementContractManagement%2fIndex&amp;prevCtxLbl=Contratos+</t>
  </si>
  <si>
    <t>Secretaría de Hacienda</t>
  </si>
  <si>
    <t>SH-2163-2025</t>
  </si>
  <si>
    <t>https://www.secop.gov.co/CO1ContractsManagement/Tendering/ProcurementContractEdit/Update?ProfileName=CCE-16-Servicios_profesionales_gestion&amp;PPI=CO1.PPI.40626438&amp;DocUniqueName=ContratoDeCompra&amp;DocTypeName=NextWay.Entities.Marketplace.Tendering.ProcurementContract&amp;ProfileVersion=8&amp;DocUniqueIdentifier=CO1.PCCNTR.8061474&amp;prevCtxUrl=https%3a%2f%2fwww.secop.gov.co%3a443%2fCO1ContractsManagement%2fTendering%2fProcurementContractManagement%2fIndex&amp;prevCtxLbl=Contratos+</t>
  </si>
  <si>
    <t>SH-2142-2025</t>
  </si>
  <si>
    <t>BANCO DAVIVIENDA S.A</t>
  </si>
  <si>
    <t>https://www.secop.gov.co/CO1ContractsManagement/Tendering/ProcurementContractEdit/Update?ProfileName=CCE-16-Servicios_profesionales_gestion&amp;PPI=CO1.PPI.40517603&amp;DocUniqueName=ContratoDeCompra&amp;DocTypeName=NextWay.Entities.Marketplace.Tendering.ProcurementContract&amp;ProfileVersion=8&amp;DocUniqueIdentifier=CO1.PCCNTR.8043862&amp;prevCtxUrl=https%3a%2f%2fwww.secop.gov.co%3a443%2fCO1ContractsManagement%2fTendering%2fProcurementContractManagement%2fIndex&amp;prevCtxLbl=Contratos+</t>
  </si>
  <si>
    <t>CDCI-SP-001-2025</t>
  </si>
  <si>
    <t>AUNAR ESFUERZOS TÉCNICOS, ADMINISTRATIVOS, JURÍDICOS, LOGÍSTICOS, FINANCIEROS Y HUMANOS PARA EL DESARROLLO DE LA AGENDA CULTURAL, GASTRONÓMICA, ARTESANAL, MUSICAL, DE PROMOCION Y CIRCULACIÓN DE LAS MANIFESTACIONES Y EXPRESIONES ARTISTICAS A DESARROLLARSE EN EL DEPARTAMENTO DE BOLÍVAR A TRAVÉS DE LOS EVENTOS DE FIESTAS DE LA CANDELARIA 2025, SEPTIMA VERSIÓN DEL FESTIVAL DEL BOCACHICO EN EL MUNICIPIO DE MAGANGUÉ Y DECIMA SEGUNDA VERSIÓN DEL FESTIVAL DE LA YUCA EN EL CORREGIMIENTO DE LAS CARAS MUNICIPIO DE CLEMENCIA</t>
  </si>
  <si>
    <t>901878391-1</t>
  </si>
  <si>
    <t>FONDO MIXTO INTERSECTORIAL PARA LA INNOVACION Y EL DESARROLLO TERRITORIAL FOMINDETER</t>
  </si>
  <si>
    <t>ENERO-27-2025</t>
  </si>
  <si>
    <t>FEBRERO 27-2025</t>
  </si>
  <si>
    <t>CONTRATACIÓN DIRECTA - CONVENIO INTERADMINISTRATIVO</t>
  </si>
  <si>
    <t>https://www.secop.gov.co/CO1ContractsManagement/Tendering/ProcurementContractEdit/View?docUniqueIdentifier=CO1.PCCNTR.7325813&amp;prevCtxUrl=https%3a%2f%2fwww.secop.gov.co%3a443%2fCO1ContractsManagement%2fTendering%2fProcurementContractManagement%2fIndex&amp;prevCtxLbl=Contratos+</t>
  </si>
  <si>
    <t>RE-ESAL-SP-002-2025</t>
  </si>
  <si>
    <t>AUNAR ESFUERZOS TÉCNICOS, ADMINISTRATIVOS, JURÍDICOS, LOGÍSTICOS, FINANCIEROS Y HUMANOS PARA EL APOYO EN EL DESARROLLO DE LA AGENDA CULTURAL Y LITERARIA CON EL DESARROLLO DE LA VIGESIMA VERSIÓN DEL HAY FESTIVAL ITINERANTE A DESARROLLARSE EN EL DEPARTAMENTO DE BOLÍVAR 2025</t>
  </si>
  <si>
    <t>FUNDACION HAY FESTIVAL DE COLOMBIA</t>
  </si>
  <si>
    <t>FEBRERO-05-2025</t>
  </si>
  <si>
    <t>JUNIO 14-2025</t>
  </si>
  <si>
    <t>CONTRATACIÓN DEL RÉGIMEN ESPECIAL</t>
  </si>
  <si>
    <t>AMPLIACION DEL PLAZO EJECUCION</t>
  </si>
  <si>
    <t>https://www.secop.gov.co/CO1ContractsManagement/Tendering/ProcurementContractEdit/View?docUniqueIdentifier=CO1.PCCNTR.7397924&amp;prevCtxUrl=https%3a%2f%2fwww.secop.gov.co%3a443%2fCO1ContractsManagement%2fTendering%2fProcurementContractManagement%2fIndex&amp;prevCtxLbl=Contratos+</t>
  </si>
  <si>
    <t>RE-ESAL-SP-003-2025</t>
  </si>
  <si>
    <t>AUNAR ESFUERZOS TÉCNICOS, ADMINISTRATIVOS, JURÍDICOS, LOGÍSTICOS, FINANCIEROS Y HUMANOS CON EL FIN DE FORTALECER LAS ESTRATEGIAS DE PROMOCIÓN Y MERCADEO DE LOS DESTINOS TURÍSTICOS Y DE SUS MANIFESTACIONES CULTURALES, A TRAVÉS DE LA PARTICIPACIÓN EN LA XLIV VITRINA TURÍSTICA ANATO Y LA VISIBILIZACIÓN DEL DEPARTAMENTO DE BOLÍVAR.</t>
  </si>
  <si>
    <t>900.295.857 - 5</t>
  </si>
  <si>
    <t>FUNDACION ARTE PARA EL DESARROLLO - FUNDARTED</t>
  </si>
  <si>
    <t>FEBRERO-26-2025</t>
  </si>
  <si>
    <t>MARZO-15-2025</t>
  </si>
  <si>
    <t>https://www.secop.gov.co/CO1ContractsManagement/Tendering/ProcurementContractEdit/View?docUniqueIdentifier=CO1.PCCNTR.7560902&amp;prevCtxUrl=https%3a%2f%2fwww.secop.gov.co%3a443%2fCO1ContractsManagement%2fTendering%2fProcurementContractManagement%2fIndex&amp;prevCtxLbl=Contratos+</t>
  </si>
  <si>
    <t>CDCI-SP-006-2025</t>
  </si>
  <si>
    <t>Aunar esfuerzos entre el Departamento de Bolívar y el INSTITUTO DEPARTAMENTAL DE DEPORTES Y RECREACIÓN DE BOLÍVAR, IDERBOL, para la ejecución del proyecto denominado Fortalecimiento al deporte mediante apoyos y/o estímulos a deportistas y entrenadores para el fomento al deporte de alto rendimiento en el Departamento de Bolívar</t>
  </si>
  <si>
    <t>806005353-1</t>
  </si>
  <si>
    <t>EL INSTITUTO DEPARTAMENTAL DE DEPORTES Y RECREACIÓN DE BOLÍVAR- IDERBOL</t>
  </si>
  <si>
    <t>MARZO-11-25</t>
  </si>
  <si>
    <t>DICIEMBRE-31-2025</t>
  </si>
  <si>
    <t>https://www.secop.gov.co/CO1ContractsManagement/Tendering/ProcurementContractEdit/View?docUniqueIdentifier=CO1.PCCNTR.7639104&amp;prevCtxUrl=https%3a%2f%2fwww.secop.gov.co%3a443%2fCO1ContractsManagement%2fTendering%2fProcurementContractManagement%2fIndex&amp;prevCtxLbl=Contratos+</t>
  </si>
  <si>
    <t>RE-ESAL-SP-005-2025</t>
  </si>
  <si>
    <t>AUNAR ESFUERZOS TECNICOS, ADMINISTRATIVOS, FINANCIEROS, JURÍDICOS Y CONTABLES, PARA LA EJECUCIÓN DEL PROYECTO DENOMINADO TRANSFORMACION ECONOMICA PARA EL DESARROLLO PRODUCTIVO Y COMERCIAL DE BOLIVAR, PARTIR DE UNA ESTRATEGIA DE MARCA TERRITORIAL Y EL FORTALECIMIENTO DEL SECTOR ARTESANAL EN EL DEPARTAMENTO DE BOLIVAR</t>
  </si>
  <si>
    <t>800190352-3</t>
  </si>
  <si>
    <t>CORPORACION ACCION POR ATLANTICO - ACTUAR FAMIEMPRESAS</t>
  </si>
  <si>
    <t>ABRIL-4-2025</t>
  </si>
  <si>
    <t>DICIEMBRE-16-2025</t>
  </si>
  <si>
    <t>https://www.secop.gov.co/CO1ContractsManagement/Tendering/ProcurementContractEdit/View?docUniqueIdentifier=CO1.PCCNTR.7657902&amp;prevCtxUrl=https%3a%2f%2fwww.secop.gov.co%3a443%2fCO1ContractsManagement%2fTendering%2fProcurementContractManagement%2fIndex&amp;prevCtxLbl=Contratos+</t>
  </si>
  <si>
    <t>CDCI-SP-007-2025</t>
  </si>
  <si>
    <t>AUNAR ESFUERZOS PARA LA EJECUCIÓN DEL PROYECTO DE INVERSIÓN DENOMINADO MANTENIMIENTO Y MODERNIZACIÓN DEL ESTADIO JAIME MORON LEON PARA EL FORTALECIMIENTO DE LA COMPETITIVIDAD DEPORTIVA EN EL DEPARTAMENTO DE BOLÍVAR</t>
  </si>
  <si>
    <t>MARZO-18-2025</t>
  </si>
  <si>
    <t>MAYO-18-2025</t>
  </si>
  <si>
    <t>https://www.secop.gov.co/CO1ContractsManagement/Tendering/ProcurementContractEdit/View?docUniqueIdentifier=CO1.PCCNTR.7672534&amp;prevCtxUrl=https%3a%2f%2fwww.secop.gov.co%3a443%2fCO1ContractsManagement%2fTendering%2fProcurementContractManagement%2fIndex&amp;prevCtxLbl=Contratos+</t>
  </si>
  <si>
    <t>CDCI-SP-008-2025</t>
  </si>
  <si>
    <t>Aunar esfuerzos técnicos, administrativos, financieros y humanos, para el desarrollo de la estrategia denominada “FORTALECIMIENTO A LA CIRCULACIÓN, INTERCAMBIO DE ARTISTAS, GESTORES Y APOYO A LOS EVENTOS CULTURALES REALIZADOS EN LA VIGENCIA 2025 DEL DEPARTAMENTO DE BOLÍVAR”. CLAUSULA SEGUNDA – ALCANCE DEL OBJETO Y OBJETIVOS COMUNES A OBTENER CON LA SUSCRIPCIÓN DEL CONVENIO</t>
  </si>
  <si>
    <t xml:space="preserve"> 900.673.958-2</t>
  </si>
  <si>
    <t>INSTITUTO DE CULTURA Y TURISMO DE BOLÍVAR ICULTUR</t>
  </si>
  <si>
    <t>MARZO-20-2025</t>
  </si>
  <si>
    <t>DICIEMBRE-20-2025</t>
  </si>
  <si>
    <t>https://www.secop.gov.co/CO1ContractsManagement/Tendering/ProcurementContractEdit/View?docUniqueIdentifier=CO1.PCCNTR.7684045&amp;prevCtxUrl=https%3a%2f%2fwww.secop.gov.co%3a443%2fCO1ContractsManagement%2fTendering%2fProcurementContractManagement%2fIndex&amp;prevCtxLbl=Contratos+</t>
  </si>
  <si>
    <t>SAMC-SP-004-2025</t>
  </si>
  <si>
    <t>CONTRATAR LA ADQUISICIÓN DE INSTRUMENTOS MUSICALES Y LAFORMACIÓN EN ARTÍSITICA PARA NIÑOS Y JOVENES PARA DOTAR A LAS INSTIUCIONES EDUCATIVAS DEL DEPARTAMENTO DE BOLÍVAR DE HERRAMIENTAS ARTISTICAS, QUE LE PERMITAN A LOS JOVENES ESTUDIANTES CON TALENTO, DESARROLLARSE EN EL ARTE DE LA MUSICALIZACIÓN</t>
  </si>
  <si>
    <t>900.343.499-8</t>
  </si>
  <si>
    <t>TECNOCOMERCIAL DE LA COSTA SAS</t>
  </si>
  <si>
    <t>SEPTIEMBRE-6-2025</t>
  </si>
  <si>
    <t>SELECCIÓN ABREVIADA DE MENOR CUANTÍA</t>
  </si>
  <si>
    <t>https://www.secop.gov.co/CO1ContractsManagement/Tendering/ProcurementContractEdit/View?docUniqueIdentifier=CO1.PCCNTR.7724401&amp;prevCtxUrl=https%3a%2f%2fwww.secop.gov.co%3a443%2fCO1ContractsManagement%2fTendering%2fProcurementContractManagement%2fIndex&amp;prevCtxLbl=Contratos+</t>
  </si>
  <si>
    <t>RE-ESAL-SP-009-2025</t>
  </si>
  <si>
    <t>“AUNAR ESFUERZOS TÉCNICOS, ADMINISTRATIVOS, FINANCIEROS Y HUMANOS, PARA LA EJECUCIÓN DE LA ESTRATEGIA DENOMINADA "DESARROLLO DEL LXIV FESTIVAL INTERNACIONAL DE CINE DE CARTAGENA DE INDIAS - FICCI-" EN LA CIUDAD DE CARTAGENA DE INDIAS Y EL DEPARTAMENTO DE BOLÍVAR”</t>
  </si>
  <si>
    <t>CORPORACIÓN FESTIVAL INTERNACIONAL DE CINDE DE CARTAGENA DE INDIAS</t>
  </si>
  <si>
    <t>https://www.secop.gov.co/CO1ContractsManagement/Tendering/ProcurementContractEdit/View?docUniqueIdentifier=CO1.PCCNTR.7736679&amp;prevCtxUrl=https%3a%2f%2fwww.secop.gov.co%3a443%2fCO1ContractsManagement%2fTendering%2fProcurementContractManagement%2fIndex&amp;prevCtxLbl=Contratos+</t>
  </si>
  <si>
    <t>CDCI-SP-010-2025</t>
  </si>
  <si>
    <t>AUNAR ESFUERZOS TÉCNICOS ADMINISTRATIVOS FINANCIEROS Y HUMANOS PARA EL DESARROLLO DE LAS ESTRATEGIAS DENOMINADAS APOYO A LA PRESERVACIÓN DE LAS MANIFESTACIONES TRADICIONALES Y CULTURALES DE LA SEMANA SANTA DE SANTA CRUZ DE MOMPOX Y APOYO A LA REALIZACIÓN DEL FESTIMARIA 2025 EN EL MARCO DEL PROYECTO DENOMINADODEL PATRIMONIO CULTURAL INMATERIAL ASOCIADO A LA MÚSICA, FESTIVALES Y MANIFESTACIONES ARTÍSTICAS 2025 ENMARCADAS EN LA ORDENANZA 281 DE 2019 DEL DEPARTAMENTO DE BOLÍVAR</t>
  </si>
  <si>
    <t>FONDO MIXTO INTERSECTORIAL PARA LA INNOVACIÓN Y EL DESARROLLO TERRITORIAL – FOMINDETER.</t>
  </si>
  <si>
    <t>30/07/2025- 15/07/2025</t>
  </si>
  <si>
    <t>https://www.secop.gov.co/CO1ContractsManagement/Tendering/ProcurementContractEdit/View?docUniqueIdentifier=CO1.PCCNTR.7776602&amp;prevCtxUrl=https%3a%2f%2fwww.secop.gov.co%3a443%2fCO1ContractsManagement%2fTendering%2fProcurementContractManagement%2fIndex&amp;prevCtxLbl=Contratos+</t>
  </si>
  <si>
    <t>CD-OAC-SP-012-2025</t>
  </si>
  <si>
    <t>COMPLEMENTAR ESFUERZOS INSTITUCIONALES, COMUNITARIOS, ECONÓMICOS Y SOCIALES, ENTRE LA GOBERNACIÓN DE BOLÍVAR Y LA JUNTADE ACCIÓN COMUNAL FLORIDA 1, ZONA URBANADEL MUNICIPIO DE MAGANGUE, DEPARTAMENTODE BOLÍVAR, CON EL FIN DE EJECUTAR LAADECUACION DE 297 METROS DE VÍA, ENCONCRETO RÍGIDO, Calle 13 ENTRE CARRERAS16A y 19B Y CARRERA 17 ENTRE CALLE 12 Y CALLE14.</t>
  </si>
  <si>
    <t>JUNTA DE ACCIÓN COMUNAL FLORIDA 1, ZONAURBANA DEL MUNICIPIO DE MAGANGUE, DEPARTAMENTO DE BOLÍVAR</t>
  </si>
  <si>
    <t>https://www.secop.gov.co/CO1ContractsManagement/Tendering/ProcurementContractEdit/View?docUniqueIdentifier=CO1.PCCNTR.7828518&amp;prevCtxUrl=https%3a%2f%2fwww.secop.gov.co%3a443%2fCO1ContractsManagement%2fTendering%2fProcurementContractManagement%2fIndex&amp;prevCtxLbl=Contratos+</t>
  </si>
  <si>
    <t>RE-ESAL-SP-011-2025</t>
  </si>
  <si>
    <t>AUNAR ESFUERZOS TÉCNICOS, ADMINISTRATIVOS Y FINANCIEROS PARA EL DESARROLLO DE ESTRATEGIAS DE FORTALECIMIENTO DE PARTICIPACION CIUDADANA Y DE INTEGRACION REGIONAL, PARA LOS HABITANTES DEL DEPARTAMENTO DE BOLIVAR</t>
  </si>
  <si>
    <t>FUNDACION POR EL BIENESTAR DE LA FAMILIA EL DEPORTE LA EDUCACION Y LA SALUD EN COLOMBIA – FUNDACIÓN FADES COLOMBIA</t>
  </si>
  <si>
    <t>https://www.secop.gov.co/CO1ContractsManagement/Tendering/ProcurementContractEdit/View?docUniqueIdentifier=CO1.PCCNTR.7828869&amp;prevCtxUrl=https%3a%2f%2fwww.secop.gov.co%3a443%2fCO1ContractsManagement%2fTendering%2fProcurementContractManagement%2fIndex&amp;prevCtxLbl=Contratos+</t>
  </si>
  <si>
    <t>MC-SP-007-2025</t>
  </si>
  <si>
    <t>“CONTRATAR EL MANTENIMIENTO Y LA REMODELACIÓN DE LA CANCHA DEL CORREGIMIENTO DEL SALADO EN EL MUNICIPIO DEL CARMEN DE BOLÍVAR”</t>
  </si>
  <si>
    <t>INGEMAR S.A.S</t>
  </si>
  <si>
    <t>MÍNIMA CUANTÍA</t>
  </si>
  <si>
    <t>https://www.secop.gov.co/CO1ContractsManagement/Tendering/ProcurementContractEdit/View?docUniqueIdentifier=CO1.PCCNTR.7749458&amp;prevCtxUrl=https%3a%2f%2fwww.secop.gov.co%3a443%2fCO1ContractsManagement%2fTendering%2fProcurementContractManagement%2fIndex&amp;prevCtxLbl=Contratos+</t>
  </si>
  <si>
    <t>CD-OAC-SP-013-2025</t>
  </si>
  <si>
    <t>COMPLEMENTAR ESFUERZOS INSTITUCIONALES, COMUNITARIOS, ECONOMICOS Y SOCIALES, ENTRE LA GOBERNACIÓN DE BOLÍVAR Y LA JUNTADE ACCIÓN COMUNAL DEL BARRIO MARIA CANO, CARTAGENA DE INDIAS D.T. y. C; CON EL FIN DEEJECUTAR LA OBRA DE CONSTRUCCIÓN DEPAVIMENTO DE 134 METROS DE VIA DE LA CALLE4 A.</t>
  </si>
  <si>
    <t>JUNTA DE ACCIÓN COMUNAL DEL BARRIO MARIA CANO, MUNICIPIO DE CARTAGENA DE INDIAS D.T.YC.</t>
  </si>
  <si>
    <t>https://www.secop.gov.co/CO1ContractsManagement/Tendering/ProcurementContractEdit/View?docUniqueIdentifier=CO1.PCCNTR.7851801&amp;prevCtxUrl=https%3a%2f%2fwww.secop.gov.co%3a443%2fCO1ContractsManagement%2fTendering%2fProcurementContractManagement%2fIndex&amp;prevCtxLbl=Contratos+</t>
  </si>
  <si>
    <t>CDCI-SP-014-2025</t>
  </si>
  <si>
    <t>Aunar esfuerzos entre el Departamento de Bolívar y elInstituto Distrital De Deporte Y Recreación- IDER, parala ejecución del Proyecto de Inversión denominado“FORTALECIMIENTO DEL DEPORTE Y LA RECREACIÓN ATRAVÉS DE CLÍNICAS DEPORTIVAS Y APOYO A CLUBESY ESCUELAS DE INICIACIÓN EN EL DEPARTAMENTO DEBOLÍVAR”</t>
  </si>
  <si>
    <t>EL INSTITUTO DISTRITAL DE DEPORTE Y RECREACION IDER</t>
  </si>
  <si>
    <t>xx</t>
  </si>
  <si>
    <t>CD-OAC-SP-015-2025</t>
  </si>
  <si>
    <t>COMPLEMENTAR ESFUERZOS INSTITUCIONALES, COMUNITARIOS, ECONOMICOS Y SOCIALES, ENTRE LA GOBERNACIÓN DE BOLÍVAR Y LA JUNTADE ACCIÓN COMUNAL DEL BARRIO POZÓNSECTOR CORAZÓN DE JESÚS EN LA CIUDAD DECARTAGENA – BOLÍVAR, CON EL FIN DEEJECUTAR LA OBRA DE PAVIMENTACIÓN ENCONCRETO RÍGIDO DE 130METROS DE VÍASOBRE LA CARRERA 89 A Y 90A.</t>
  </si>
  <si>
    <t>JUNTA DE ACCIÓN COMUNAL DEL BARRIO POZÓNSECTOR CORAZÓN DE JESUS CARTAGENA, BOLIVAR.</t>
  </si>
  <si>
    <t>https://www.secop.gov.co/CO1ContractsManagement/Tendering/ProcurementContractEdit/View?docUniqueIdentifier=CO1.PCCNTR.7863419&amp;prevCtxUrl=https%3a%2f%2fwww.secop.gov.co%3a443%2fCO1ContractsManagement%2fTendering%2fProcurementContractManagement%2fIndex&amp;prevCtxLbl=Contratos+</t>
  </si>
  <si>
    <t>CD-OAC-SP-016-2025</t>
  </si>
  <si>
    <t>COMPLEMENTAR ESFUERZOS INSTITUCIONALES, COMUNITARIOS, ECONÓMICOS Y SOCIALES, ENTRE LA GOBERNACIÓN DE BOLÍVAR Y LA JUNTA DE ACCIÓN COMUNAL DEL BARRIO OMAIRA SÁNCHEZ GARZÓN DE CARTAGENA DE INDIAS D.T. y C., CON EL FIN DE EJECUTAR LA OBRA DE CONSTRUCCIÓN DE PAVIMENTO DE 180 METROS DE VÍA EN LA CALLE 35A, CALLE 38 Y TRAMO 40A DEL BARRIO OMAIRA SÁNCHEZ</t>
  </si>
  <si>
    <t>JUNTA DE ACCION COMUNAL DEL BARRIO OMAIRA SANCHEZ GARZON JUNTA DE ACCION COMUNAL</t>
  </si>
  <si>
    <t>https://www.secop.gov.co/CO1ContractsManagement/Tendering/ProcurementContractEdit/View?docUniqueIdentifier=CO1.PCCNTR.7873470&amp;prevCtxUrl=https%3a%2f%2fwww.secop.gov.co%3a443%2fCO1ContractsManagement%2fTendering%2fProcurementContractManagement%2fIndex&amp;prevCtxLbl=Contratos+</t>
  </si>
  <si>
    <t>CD-OAC-SP-017-2025</t>
  </si>
  <si>
    <t>COMPLEMENTAR ESFUERZOS INSTITUCIONALES, COMUNITARIOS, ECONÓMICOS Y SOCIALES, ENTRE LA GOBERNACIÓN DE BOLÍVAR Y LA JUNTA DE ACCIÓN COMUNAL DEL BARRIO OLAYA HERRERA, SECTOR 11 DE NOVIEMBRE, DEPARTAMENTO DE BOLÍVAR, CON EL FIN DE EJECUTAR LA CONSTRUCCION DE 191.0 METROS DE VIA, EN CONCRETO RIGIDO, EN LA CALLE 32 Y 33 ENTRE LA CRA. 53 Y 54 DEL BARRIO OLAYA HERRERA SECTOR 11 DE NOVIEMBRE</t>
  </si>
  <si>
    <t>900248129-1</t>
  </si>
  <si>
    <t>JUNTA DEACCIÓN COMUNAL DEL BARRIO OLAYA HERRERA SECTOR 11 DE NOVIEMBRE,ZONA URBANA DE LA CIUDAD DE CARTAGENA</t>
  </si>
  <si>
    <t>https://www.secop.gov.co/CO1ContractsManagement/Tendering/ProcurementContractEdit/View?docUniqueIdentifier=CO1.PCCNTR.7883432&amp;prevCtxUrl=https%3a%2f%2fwww.secop.gov.co%3a443%2fCO1ContractsManagement%2fTendering%2fProcurementContractManagement%2fIndex&amp;prevCtxLbl=Contratos+</t>
  </si>
  <si>
    <t>CD-OAC-SP-018-2025</t>
  </si>
  <si>
    <t>COMPLEMENTAR ESFUERZOS INSTITUCIONALES, COMUNITARIOS, ECONÓMICOS Y SOCIALES, ENTRE LA GOBERNACIÓN DE BOLÍVAR Y LA JUNTA DE ACCIÓN COMUNAL DEL BARRIO LA MARÍA DE CARTAGENA DE INDIAS D.T. Y C., CON EL FIN DE EJECUTAR LA OBRA DE CONSTRUCCIÓN DE PAVIMENTO DE 70.7 METROS DE VÍA EN LA CARRERA 33A ENTRE LAS CALLES 45 Y 46</t>
  </si>
  <si>
    <t>JAC LA MARIA JUNTA DE ACCION COMUNAL LA MARIA</t>
  </si>
  <si>
    <t>https://www.secop.gov.co/CO1ContractsManagement/Tendering/ProcurementContractEdit/View?docUniqueIdentifier=CO1.PCCNTR.7887596&amp;prevCtxUrl=https%3a%2f%2fwww.secop.gov.co%3a443%2fCO1ContractsManagement%2fTendering%2fProcurementContractManagement%2fIndex&amp;prevCtxLbl=Contratos+</t>
  </si>
  <si>
    <t>RE-SPD-SP-019-2025</t>
  </si>
  <si>
    <t>Acordar entre las partes las estipulaciones de la asociación técnica y financiera para ejecutar subsidios en especie por la certificación previa, el cargo por conexión e instalación interna del servicio público de gas natural a usuarios del estrato 1 y 2 del Municipio de Pinillos Bolívar, de conformidad con el artículo 97 de la Ley 142 de 1994, conforme al proyecto del inversión del banco de proyectos del Departamento de Bolívar, con código BPIN No 202500000004167 y .con sujeción al esquema de cofinanciación determinado en el Convenio</t>
  </si>
  <si>
    <t>Empresa PROMOTORA DE SERVICIOS PÚBLICOS S.A. E.S.P – PROVISERVICIOS S.A E.S.P.</t>
  </si>
  <si>
    <t>https://www.secop.gov.co/CO1ContractsManagement/Tendering/ProcurementContractEdit/View?docUniqueIdentifier=CO1.PCCNTR.7894129&amp;prevCtxUrl=https%3a%2f%2fwww.secop.gov.co%3a443%2fCO1ContractsManagement%2fTendering%2fProcurementContractManagement%2fIndex&amp;prevCtxLbl=Contratos+</t>
  </si>
  <si>
    <t>CD-OAC-SP-020-2025</t>
  </si>
  <si>
    <t>COMPLEMENTAR ESFUERZOS INSTITUCIONALES, COMUNITARIOS, ECONÓMICOS Y SOCIALES, ENTRE LA GOBERNACIÓN DE BOLÍVAR Y LA JUNTA DE ACCIÓN COMUNAL DEL BARRIO VILLAS DE ARANJUEZ SECTOR PENINSULA DE LA CIUDAD DE CARTAGENA CON EL FIN DE EJECUTAR LA OBRA PAVIMENTACIÓN EN CONCRETO RÍGIDO DE 320 MT TRAMO II EN LA CALLE 121 ENTRE CALLES 35 Y 36</t>
  </si>
  <si>
    <t>JUNTA DE ACCION COMUNAL VILLAS DE ARANJUEZ SECTOR PENINSULA</t>
  </si>
  <si>
    <t>https://www.secop.gov.co/CO1ContractsManagement/Tendering/ProcurementContractEdit/View?docUniqueIdentifier=CO1.PCCNTR.7898313&amp;prevCtxUrl=https%3a%2f%2fwww.secop.gov.co%3a443%2fCO1ContractsManagement%2fTendering%2fProcurementContractManagement%2fIndex&amp;prevCtxLbl=Contratos+</t>
  </si>
  <si>
    <t>CD-OAC-SP-021-2025</t>
  </si>
  <si>
    <t>COMPLEMENTAR ESFUERZOS INSTITUCIONALES, COMUNITARIOS, ECONÓMICOS Y SOCIALES, ENTRE LA GOBERNACIÓN DE BOLÍVAR Y LA JUNTA DE ACCIÓN COMUNAL DEL BARRIO NUEVO VALLE DEL MUNICIPIO DE SAN JUAN DE NEPOMUCENO; CON EL FIN DE EJECUTAR LA OBRA DE CONSTRUCCIÓN DE PAVIMENTO DE 223,8 METROS DE VÍA Y ADOQUINES EN LA CARRERA 19 ENTRE CALLES 8B Y 8A, Y 100 METROS DE VÍA EN LA CALLE 8A ENTRE CARRERA 19 Y CASA DE LA CULTURA DEL BARRIO NUEVO VALLE</t>
  </si>
  <si>
    <t>JUNTA DE ACCIÓN COMUNAL DEL BARRIO NUEVO VALLE, MUNICIPIO DE SAN JUAN DE NEPOMUCENO.</t>
  </si>
  <si>
    <t>https://www.secop.gov.co/CO1ContractsManagement/Tendering/ProcurementContractEdit/Update?ProfileName=CCE-16-Servicios_profesionales_gestion&amp;PPI=CO1.PPI.40379087&amp;DocUniqueName=ContratoDeCompra&amp;DocTypeName=NextWay.Entities.Marketplace.Tendering.ProcurementContract&amp;ProfileVersion=8&amp;DocUniqueIdentifier=CO1.PCCNTR.8020452&amp;prevCtxUrl=https%3a%2f%2fwww.secop.gov.co%3a443%2fCO1ContractsManagement%2fTendering%2fProcurementContractManagement%2fIndex&amp;prevCtxLbl=Contratos+</t>
  </si>
  <si>
    <t>CD-OAC-SP-023-2025</t>
  </si>
  <si>
    <t>COMPLEMENTAR ESFUERZOS INSTITUCIONALES, COMUNITARIOS, ECONÓMICOS Y SOCIALES, ENTRE LA GOBERNACIÓN DE BOLÍVAR Y LA JUNTA DE ACCIÓN COMUNAL DEL BARRIO VILLAGRANDE DE INDIAS I DEL MUNICIPIO DE TURBACO CON EL FIN DE EJECUTAR LA OBRA DE PAVIMENTACIÓN EN CONCRETO RÍGIDO DE 121 METROS DE VÍA EN LA MANZANA E UBICADA DE LA CALLE EN LA QUE SE ENCUENTRA UBICADO EL LOTE 6.</t>
  </si>
  <si>
    <t>900122608-6</t>
  </si>
  <si>
    <t>JUNTA DE ACCIÓN COMUNAL DEL BARRIO VILLAGRANDE I</t>
  </si>
  <si>
    <t>no</t>
  </si>
  <si>
    <t>https://www.secop.gov.co/CO1ContractsManagement/Tendering/ProcurementContractEdit/View?docUniqueIdentifier=CO1.PCCNTR.8057514&amp;awardUniqueIdentifier=&amp;buyerDossierUniqueIdentifier=CO1.BDOS.8374677&amp;id=4915317&amp;prevCtxUrl=https%3a%2f%2fwww.secop.gov.co%2fCO1BusinessLine%2fTendering%2fBuyerDossierWorkspace%2fIndex%3fsortingState%3dLastModifiedDESC%26showAdvancedSearch%3dFalse%26showAdvancedSearchFields%3dFalse%26selectedDossier%3dCO1.BDOS.8374677%26selectedRequest%3dCO1.REQ.8525186%26&amp;prevCtxLbl=Procesos+de+la+Entidad+Estatal</t>
  </si>
  <si>
    <t>CDCI-SP-024-2025</t>
  </si>
  <si>
    <t>Aunar esfuerzos técnicos, administrativos, financieros y humanos, para el desarrollo de la estrategia denominada: APOYO A LA REALIZACIÓN DEL FESTIVAL DE BANDAS 2025, EN EL MARCO DEL PROYECTO DENOMINADO: FORTALECIMIENTO DEL PATRIMONIO CULTURAL INMATERIAL ASOCIADO A LA MÚSICA, FESTIVALES Y MANIFESTACIONES ARTÍSTICAS 2025 ENMARCADAS EN LA ORDENANZA 281 DE 2019 DEL DEPARTAMENTO DE BOLÍVAR</t>
  </si>
  <si>
    <t>EL FONDO MIXTO INTERSECTORIAL PARA LA INNOVACIÓN Y EL DESARROLLO TERRITORIAL – FOMINDETER</t>
  </si>
  <si>
    <t>https://www.secop.gov.co/CO1ContractsManagement/Tendering/ProcurementContractEdit/View?docUniqueIdentifier=CO1.PCCNTR.8099243&amp;awardUniqueIdentifier=CO1.AWD.2309667&amp;buyerDossierUniqueIdentifier=CO1.BDOS.8434435&amp;id=4945852&amp;prevCtxUrl=https%3a%2f%2fwww.secop.gov.co%2fCO1BusinessLine%2fTendering%2fBuyerDossierWorkspace%2fIndex%3fsortingState%3dLastModifiedDESC%26showAdvancedSearch%3dFalse%26showAdvancedSearchFields%3dFalse%26selectedDossier%3dCO1.BDOS.8434435%26selectedRequest%3dCO1.REQ.8587117%26&amp;prevCtxLbl=Procesos+de+la+Entidad+Estatal</t>
  </si>
  <si>
    <t>CD-OAC-SP-025-2025</t>
  </si>
  <si>
    <t>COMPLEMENTAR ESFUERZOS INSTITUCIONALES, COMUNITARIOS, ECONÓMICOS Y SOCIALES, ENTRE LA GOBERNACIÓN DE BOLÍVAR Y LA JUNTA DE ACCIÓN COMUNAL DEL BARRIO PARAISO DEL MUNICIPIO DE EL CARMEN DE BOLÍVAR CON EL FIN DE EJECUTAR LA OBRA DE CONSTRUCCIÓN DE 110 METROS DE PAVIMENTO DE LA CALLE 21 ENTRE CARRERA 49 Y 50; Y ENTRE LAS CARRERAS 50 Y 51, ASI COMO, 50 METROS DE PAVIMENTO EN LA CARRERA 49 ENTRE CALLE 21A HASTA EL HOTEL ALFÉREZ, DEL BARRIO PARAÍSO</t>
  </si>
  <si>
    <t>901651893-1</t>
  </si>
  <si>
    <t>JUNTA DE ACCIÓN COMUNAL DEL BARRIO PARAISO, MUNICIPIO DE EL CARMEN DE BOLÍVAR</t>
  </si>
  <si>
    <t>https://www.secop.gov.co/CO1ContractsManagement/Tendering/ProcurementContractEdit/View?docUniqueIdentifier=CO1.PCCNTR.8128213&amp;awardUniqueIdentifier=&amp;buyerDossierUniqueIdentifier=CO1.BDOS.8478946&amp;id=4966412&amp;prevCtxUrl=https%3a%2f%2fwww.secop.gov.co%2fCO1BusinessLine%2fTendering%2fBuyerDossierWorkspace%2fIndex%3fsortingState%3dLastModifiedDESC%26showAdvancedSearch%3dFalse%26showAdvancedSearchFields%3dFalse%26selectedDossier%3dCO1.BDOS.8478946%26selectedRequest%3dCO1.REQ.8632307%26&amp;prevCtxLbl=Procesos+de+la+Entidad+Estatal</t>
  </si>
  <si>
    <t>MC-SP-024-2025</t>
  </si>
  <si>
    <t>CONTRATAR LOS SERVICIOS DE UN OPERADOR LOGISTICO PARA LAREALIZACIÓNDE LOS PROYECTOS REGISTRADOS BAJOS LOS NO. C10672-2025, DENOMINADOI CUMBRE DE GESTORES Y ACTORES CULTURALES DEL DEPARTAMENTODE BOLÍVARYNO. C7795-2025, DENOMINADO ARTE, MÚSICA Y PALABRA PARALAPAZ, LOSCUALES FUERON SELECCIONADOS Y BENEFICIADOS EN EL MARCODELACONVOCATORIA DEL PROGRAMA DE CONCERTACIÓN NACIONAL 2025DELMINISTERIO DE LAS CULTURALES, LAS ARTES Y LOS SABERES, MEDIANTE CONVENIOSDE APOYO NO. 1367-2025 Y NO. 1555-2025</t>
  </si>
  <si>
    <t>830084540-7</t>
  </si>
  <si>
    <t>CORPORACION MINI KU SUTO</t>
  </si>
  <si>
    <t>https://www.secop.gov.co/CO1ContractsManagement/Tendering/ProcurementContractEdit/View?docUniqueIdentifier=CO1.PCCNTR.8137043&amp;awardUniqueIdentifier=CO1.AWD.2317602&amp;buyerDossierUniqueIdentifier=CO1.BDOS.8439832&amp;id=4972009&amp;prevCtxUrl=https%3a%2f%2fwww.secop.gov.co%2fCO1BusinessLine%2fTendering%2fBuyerDossierWorkspace%2fIndex%3fsortingState%3dLastModifiedDESC%26showAdvancedSearch%3dFalse%26showAdvancedSearchFields%3dFalse%26selectedDossier%3dCO1.BDOS.8439832%26selectedRequest%3dCO1.REQ.8601148%26&amp;prevCtxLbl=Procesos+de+la+Entidad+Estatal</t>
  </si>
  <si>
    <t>RE-ESAL-SP-027-2025</t>
  </si>
  <si>
    <t>AUNAR ESFUERZOS TÉCNICOS, ADMINISTRATIVOS, FINANCIEROS Y HUMANOS, PARA EL DESARROLLO DE LA ESTRATEGIA DENOMINADA “FESTIVAL DE GAITAS DE SAN JACINTO, 2025</t>
  </si>
  <si>
    <t>:806.007.542-6</t>
  </si>
  <si>
    <t>CORPORACIÓN FOLCLÓRICA Y ARTESANAL DE SAN JACINTO CORFOARTE</t>
  </si>
  <si>
    <t>https://www.secop.gov.co/CO1ContractsManagement/Tendering/ProcurementContractEdit/View?docUniqueIdentifier=CO1.PCCNTR.8171911&amp;awardUniqueIdentifier=CO1.AWD.2326438&amp;buyerDossierUniqueIdentifier=CO1.BDOS.8503293&amp;id=4996719&amp;prevCtxUrl=https%3a%2f%2fwww.secop.gov.co%2fCO1BusinessLine%2fTendering%2fBuyerDossierWorkspace%2fIndex%3fsortingState%3dLastModifiedDESC%26showAdvancedSearch%3dFalse%26showAdvancedSearchFields%3dFalse%26selectedDossier%3dCO1.BDOS.8503293%26selectedRequest%3dCO1.REQ.8657415%26&amp;prevCtxLbl=Procesos+de+la+Entidad+Estatal</t>
  </si>
  <si>
    <t>RE-ESAL-SP-028-2025</t>
  </si>
  <si>
    <t>AUNAR ESFUERZOS TÉCNICOS, ADMINISTRATIVOS, JURÍDICOS, LOGÍSTICOS, ECONÓMICOS Y HUMANOS, PARA EJECUTAR ESTRATEGIAS CONDUCENTES AL RESCATE Y CONSERVACIÓN DE LAS TRADICIONES PUGILISTAS CON LA IMPLEMENTACIÓN DE ACTIVIDADES DEPORTIVAS Y RECREATIVAS DE BOXEO EN EL DEPARTAMENTO DE BOLÍVAR</t>
  </si>
  <si>
    <t>800019920-7</t>
  </si>
  <si>
    <t>LIGA DE BOXEO DE BOLIVAR</t>
  </si>
  <si>
    <t>https://www.secop.gov.co/CO1ContractsManagement/Tendering/ProcurementContractEdit/View?docUniqueIdentifier=CO1.PCCNTR.8174104&amp;awardUniqueIdentifier=&amp;buyerDossierUniqueIdentifier=CO1.BDOS.8545540&amp;id=4998398&amp;prevCtxUrl=https%3a%2f%2fwww.secop.gov.co%2fCO1BusinessLine%2fTendering%2fBuyerDossierWorkspace%2fIndex%3fsortingState%3dLastModifiedDESC%26showAdvancedSearch%3dFalse%26showAdvancedSearchFields%3dFalse%26selectedDossier%3dCO1.BDOS.8545540%26selectedRequest%3dCO1.REQ.8700053%26&amp;prevCtxLbl=Procesos+de+la+Entidad+Estatal</t>
  </si>
  <si>
    <t>CD-OAC-SP-029-2025</t>
  </si>
  <si>
    <t>COMPLEMENTAR ESFUERZOS INSTITUCIONALES, COMUNITARIOS, ECONÓMICOS Y SOCIALES, ENTRE LA GOBERNACIÓN DE BOLÍVAR Y LA JUNTA DE ACCIÓN COMUNAL DEL BARRIO SAN JOSE, MUNICIPIO DE MAGANGUÉ, DEPARTAMENTO DE BOLÍVAR; CON EL FIN DE EJECUTAR LA OBRA DE MEJORAMIENTO DE CANCHA DE MICROFÚTBOL Y ESPACIOS ADYACENTES</t>
  </si>
  <si>
    <t>901.241.974-0</t>
  </si>
  <si>
    <t>JUNTA DE ACCIÓN COMUNAL DEL BARRIO SAN JOSÉ DEL MUNICIPIO DE MAGANGUÉ, DEPARTAMENTO DE BOLIVAR</t>
  </si>
  <si>
    <t>https://www.secop.gov.co/CO1ContractsManagement/Tendering/ProcurementContractEdit/View?docUniqueIdentifier=CO1.PCCNTR.8185686&amp;awardUniqueIdentifier=&amp;buyerDossierUniqueIdentifier=CO1.BDOS.8562467&amp;id=5006169&amp;prevCtxUrl=https%3a%2f%2fwww.secop.gov.co%2fCO1BusinessLine%2fTendering%2fBuyerDossierWorkspace%2fIndex%3fsortingState%3dLastModifiedDESC%26showAdvancedSearch%3dFalse%26showAdvancedSearchFields%3dFalse%26selectedDossier%3dCO1.BDOS.8562467%26selectedRequest%3dCO1.REQ.8717153%26&amp;prevCtxLbl=Procesos+de+la+Entidad+Estatal</t>
  </si>
  <si>
    <t>CD-OAC-SP-030-2025</t>
  </si>
  <si>
    <t>COMPLEMENTAR ESFUERZOS INSTITUCIONALES, COMUNITARIOS, ECONOMICOS Y SOCIALES, ENTRE LA GOBERNACIÓN DE BOLÍVAR Y LA JUNTA DE ACCIÓN COMUNAL DEL CORREGIMIENTO DE SANTA FE, MUNICIPIO DE MAGANGUE, DEPARTAMENTO DE BOLÍVAR, CON EL FIN DE EJECUTAR LA ADECUACION DE CANCHA DEPORTIVA Y BIOSALUDABLE, EN EL CORREGIMIENTO DE SANTA FE.</t>
  </si>
  <si>
    <t>901236468-5,</t>
  </si>
  <si>
    <t>JUNTA DE ACCIÓN COMUNAL DEL CORREGIMIENTO DE SANTA FE, MUNICIPIO DE MAGANGUE, DEPARTAMENTO DE BOLIVAR</t>
  </si>
  <si>
    <t>https://www.secop.gov.co/CO1ContractsManagement/Tendering/ProcurementContractEdit/View?docUniqueIdentifier=CO1.PCCNTR.8186469&amp;awardUniqueIdentifier=&amp;buyerDossierUniqueIdentifier=CO1.BDOS.8564344&amp;id=5006868&amp;prevCtxUrl=https%3a%2f%2fwww.secop.gov.co%2fCO1BusinessLine%2fTendering%2fBuyerDossierWorkspace%2fIndex%3fsortingState%3dLastModifiedDESC%26showAdvancedSearch%3dFalse%26showAdvancedSearchFields%3dFalse%26selectedDossier%3dCO1.BDOS.8564344%26selectedRequest%3dCO1.REQ.8719051%26&amp;prevCtxLbl=Procesos+de+la+Entidad+Estatal</t>
  </si>
  <si>
    <t>CD-OAC-SP-031-2025</t>
  </si>
  <si>
    <t>COMPLEMENTAR ESFUERZOS INSTITUCIONALES, COMUNITARIOS, ECONOMICOS Y SOCIALES, ENTRE LA GOBERNACIÓN DE BOLÍVAR Y LA JUNTA DE ACCIÓN COMUNAL DEL BARRIO DOS (2) DE NOVIEMBRE, MUNICIPIO DE MAGANGUE, DEPARTAMENTO DE BOLÍVAR; CON EL FIN DE EJECUTAR LA OBRA DE MEJORAMIENTO DE CANCHA DEPORTIVA Y BIOSALUDABLES.</t>
  </si>
  <si>
    <t>901118834-2</t>
  </si>
  <si>
    <t>JUNTA DE ACCIÓN COMUNAL DEL BARRIO DOS (2) DE NOVIEMBRE, MUNICIPIO DE MAGANGUE, DEPARTAMENTO DE BOLÍVAR</t>
  </si>
  <si>
    <t>https://www.secop.gov.co/CO1ContractsManagement/Tendering/ProcurementContractEdit/View?docUniqueIdentifier=CO1.PCCNTR.8191785&amp;awardUniqueIdentifier=&amp;buyerDossierUniqueIdentifier=CO1.BDOS.8571654&amp;id=5010536&amp;prevCtxUrl=https%3a%2f%2fwww.secop.gov.co%2fCO1BusinessLine%2fTendering%2fBuyerDossierWorkspace%2fIndex%3fsortingState%3dLastModifiedDESC%26showAdvancedSearch%3dFalse%26showAdvancedSearchFields%3dFalse%26selectedDossier%3dCO1.BDOS.8571654%26selectedRequest%3dCO1.REQ.8726468%26&amp;prevCtxLbl=Procesos+de+la+Entidad+Estatal</t>
  </si>
  <si>
    <t>CD-OAC-SP-032-2025</t>
  </si>
  <si>
    <t>COMPLEMENTAR ESFUERZOS INSTITUCIONALES, COMUNITARIOS, ECONOMICOS Y SOCIALES, ENTRE LA GOBERNACIÓN DE BOLÍVAR Y LA JUNTA DE ACCIÓN COMUNAL DEL BARRIO MACONDO, EN EL MUNICIPIO DE MAGANGUE DEPARTAMENTO DE BOLIVAR; CON EL FIN DE EJECUTAR LA OBRA DE CONSTRUCCIÓN DE CANCHA POLIDEPORTIVA (CALLE 13 Y CARRERA 43).</t>
  </si>
  <si>
    <t>901445697-1</t>
  </si>
  <si>
    <t>JUNTA DE ACCIÓN COMUNAL DEL BARRIO MACONDO EN EL MUNICIPIO DE MAGANGUÉ, DEPARTAMENTO DE BOLIVAR.</t>
  </si>
  <si>
    <t>https://www.secop.gov.co/CO1ContractsManagement/Tendering/ProcurementContractEdit/View?docUniqueIdentifier=CO1.PCCNTR.8197425&amp;awardUniqueIdentifier=&amp;buyerDossierUniqueIdentifier=CO1.BDOS.8578041&amp;id=5014695&amp;prevCtxUrl=https%3a%2f%2fwww.secop.gov.co%2fCO1BusinessLine%2fTendering%2fBuyerDossierWorkspace%2fIndex%3fsortingState%3dLastModifiedDESC%26showAdvancedSearch%3dFalse%26showAdvancedSearchFields%3dFalse%26selectedDossier%3dCO1.BDOS.8578041%26selectedRequest%3dCO1.REQ.8732795%26&amp;prevCtxLbl=Procesos+de+la+Entidad+Estatal</t>
  </si>
  <si>
    <t>PC-ESAL-SP-034-2025</t>
  </si>
  <si>
    <t>“AUNAR ESFUERZOS TÉCNICOS, ADMINISTRATIVOS, FINANCIEROS Y HUMANOS PARA LA EJECUCIÓN DE ACTIVIDADES ENMARCADAS EN EL PROYECTO DE INVERSIÓN FORTALECIMIENTO DEL PATRIMONIO CULTURAL INMATERIAL ASOCIADO A LA MÚSICA, FESTIVALES Y MANIFESTACIONES ARTÍSTICAS 2025</t>
  </si>
  <si>
    <t>900278297-9</t>
  </si>
  <si>
    <t>FUNDACION CREAR UN NUEVO MAÑANA</t>
  </si>
  <si>
    <t>https://www.secop.gov.co/CO1ContractsManagement/Tendering/ProcurementContractEdit/View?docUniqueIdentifier=CO1.PCCNTR.8283285&amp;awardUniqueIdentifier=CO1.AWD.2352364&amp;buyerDossierUniqueIdentifier=CO1.BDOS.8668412&amp;id=5074892&amp;prevCtxUrl=https%3a%2f%2fwww.secop.gov.co%2fCO1BusinessLine%2fTendering%2fBuyerDossierWorkspace%2fIndex%3fsortingState%3dLastModifiedDESC%26showAdvancedSearch%3dFalse%26showAdvancedSearchFields%3dFalse%26selectedDossier%3dCO1.BDOS.8668412%26selectedRequest%3dCO1.REQ.8824900%26&amp;prevCtxLbl=Procesos+de+la+Entidad+Estatal</t>
  </si>
  <si>
    <t>PC-RE-ESAL-SP-033-2025</t>
  </si>
  <si>
    <t>AUNAR ESFUERZOS TÉCNICOS, ADMINISTRATIVOS Y FINANCIEROS, PARA LA EJECUCIÓN DEL PROYECTO DE INVERSIÓN DENOMINADO “FORTALECIMIENTO DEL DEPORTE Y LA RECREACIÓN A TRAVÉS DE CLÍNICAS DEPORTIVAS Y APOYO A CLUBES Y ESCUELAS DE INICIACIÓN EN EL DEPARTAMENTO DE BOLÍVAR</t>
  </si>
  <si>
    <t>900.693.471-3</t>
  </si>
  <si>
    <t>FUNDACION DEPORTIVA Y SOCIAL JUEGA POR TU BARRIO</t>
  </si>
  <si>
    <t>https://www.secop.gov.co/CO1ContractsManagement/Tendering/ProcurementContractEdit/View?docUniqueIdentifier=CO1.PCCNTR.8287814&amp;awardUniqueIdentifier=CO1.AWD.2353803&amp;buyerDossierUniqueIdentifier=CO1.BDOS.8669007&amp;id=5077955&amp;prevCtxUrl=https%3a%2f%2fwww.secop.gov.co%2fCO1BusinessLine%2fTendering%2fBuyerDossierWorkspace%2fIndex%3fsortingState%3dLastModifiedDESC%26showAdvancedSearch%3dFalse%26showAdvancedSearchFields%3dFalse%26selectedDossier%3dCO1.BDOS.8669007%26selectedRequest%3dCO1.REQ.8826008%26&amp;prevCtxLbl=Procesos+de+la+Entidad+Estatal</t>
  </si>
  <si>
    <t>CDCI-SP-037-2025</t>
  </si>
  <si>
    <t>AUNAR ESFUERZOS TÉCNICOS, ADMINISTRATIVOS, FINANCIEROS Y HUMANOS, PARA EL DESARROLLO DE 6 PROYECTOS DE INVERSIÓN DE CARACTER CULTURAL PATRIMONIAL CON LOS RECURSOS PROVENIENTES DEL IMPUESTO NACIONAL AL CONSUMO INC, EN EL BOLÍVAR QUE CUENTAN CON CONCEPTO FAVORABLE EMITIDO POR EL MINISTERIO DE CULTURA Y CERTIFICACIÓN DE REGISTRO EN EL BANCO DE PROGRAMAS Y PROYECTOS DE INVERSIÓN DEPARTAMENTAL.</t>
  </si>
  <si>
    <t>800095514-3</t>
  </si>
  <si>
    <t>MUNICIPIO DE MAHATES</t>
  </si>
  <si>
    <t>https://www.secop.gov.co/CO1ContractsManagement/Tendering/ProcurementContractEdit/View?docUniqueIdentifier=CO1.PCCNTR.8290292&amp;awardUniqueIdentifier=&amp;buyerDossierUniqueIdentifier=CO1.BDOS.8708993&amp;id=5080784&amp;prevCtxUrl=https%3a%2f%2fwww.secop.gov.co%2fCO1BusinessLine%2fTendering%2fBuyerDossierWorkspace%2fIndex%3fsortingState%3dLastModifiedDESC%26showAdvancedSearch%3dFalse%26showAdvancedSearchFields%3dFalse%26selectedDossier%3dCO1.BDOS.8708993%26selectedRequest%3dCO1.REQ.8867334%26&amp;prevCtxLbl=Procesos+de+la+Entidad+Estatal</t>
  </si>
  <si>
    <t>CDCI-SP-042-2025</t>
  </si>
  <si>
    <t>AUNAR ESFUERZOS TÉCNICOS, ADMINISTRATIVOS, FINANCIEROS Y HUMANOS ENTRE EL DEPARTAMENTO DE BOLÍVAR Y EL INSTITUTO DEPARTAMENTAL DE DEPORTES Y RECREACIÓN DE BOLÍVAR, IDERBOL, PARA EL DESARROLLO DEL PROYECTO DENOMINADO IMPLEMENTACIÓN DEL PROGRAMA DE CONTROL BIOMÉDICO Y BIOMECÁNICO PARA DEPORTISTAS DEL DEPARTAMENTO DE BOLÍVAR EN EL MARCO DE LA PREPARACIÓN DE LOS JUEGOS DEPORTIVOS NACIONALES DEL AÑO 2027 BOLÍVAR</t>
  </si>
  <si>
    <t>2,200.000.000,00</t>
  </si>
  <si>
    <t>https://www.secop.gov.co/CO1ContractsManagement/Tendering/ProcurementContractEdit/View?docUniqueIdentifier=CO1.PCCNTR.8320150&amp;awardUniqueIdentifier=&amp;buyerDossierUniqueIdentifier=CO1.BDOS.8747392&amp;id=5100409&amp;prevCtxUrl=https%3a%2f%2fwww.secop.gov.co%2fCO1BusinessLine%2fTendering%2fBuyerDossierWorkspace%2fIndex%3fsortingState%3dLastModifiedDESC%26showAdvancedSearch%3dFalse%26showAdvancedSearchFields%3dFalse%26selectedDossier%3dCO1.BDOS.8747392%26selectedRequest%3dCO1.REQ.8906063%26&amp;prevCtxLbl=Procesos+de+la+Entidad+Estatal</t>
  </si>
  <si>
    <t>RE-ESAL-SP-043-2025</t>
  </si>
  <si>
    <t>AUNAR ESFUERZOS TÉCNICOS, ADMINISTRATIVOS, ECONOMICOS, LOGISTICOS Y HUMANOS, DIRECCIONADOS A LA EJECUCIÓN DEL PROYECTO DENOMINADO FORTALECIMIENTO DE LAS UNIDADES PRODUCTIVAS ARTESANALES Y DESARROLLO ECONÓMICO DE BOLÍVAR A TRAVÉS DE LA PROMOCIÓN INTEGRAL DE LAS UNIDADES PRODUCTIVAS DEL DEPARTAMENTO BOLÍVAR</t>
  </si>
  <si>
    <t>900.753.922-1</t>
  </si>
  <si>
    <t>FUNDACION GRIT</t>
  </si>
  <si>
    <t>https://www.secop.gov.co/CO1ContractsManagement/Tendering/ProcurementContractEdit/View?docUniqueIdentifier=CO1.PCCNTR.8328948&amp;awardUniqueIdentifier=&amp;buyerDossierUniqueIdentifier=CO1.BDOS.8759046&amp;id=5105658&amp;prevCtxUrl=https%3a%2f%2fwww.secop.gov.co%2fCO1BusinessLine%2fTendering%2fBuyerDossierWorkspace%2fIndex%3fsortingState%3dLastModifiedDESC%26showAdvancedSearch%3dFalse%26showAdvancedSearchFields%3dFalse%26selectedDossier%3dCO1.BDOS.8759046%26selectedRequest%3dCO1.REQ.8917079%26&amp;prevCtxLbl=Procesos+de+la+Entidad+Estatal</t>
  </si>
  <si>
    <t xml:space="preserve">https://community.secop.gov.co/Public/Tendering/OpportunityDetail/Index?noticeUID=CO1.NTC.8859636&amp;isFromPublicArea=True&amp;isModal=true&amp;asPopupView=true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</si>
</sst>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8" formatCode="&quot;$&quot;\ #,##0.00;[Red]\-&quot;$&quot;\ #,##0.00"/>
    <numFmt numFmtId="44" formatCode="_-&quot;$&quot;\ * #,##0.00_-;\-&quot;$&quot;\ * #,##0.00_-;_-&quot;$&quot;\ * &quot;-&quot;??_-;_-@_-"/>
    <numFmt numFmtId="43" formatCode="_-* #,##0.00_-;\-* #,##0.00_-;_-* &quot;-&quot;??_-;_-@_-"/>
    <numFmt numFmtId="164" formatCode="_-&quot;$&quot;\ * #,##0_-;\-&quot;$&quot;\ * #,##0_-;_-&quot;$&quot;\ * &quot;-&quot;??_-;_-@_-"/>
    <numFmt numFmtId="165" formatCode="_-&quot;$&quot;\ * #,##0_-;\-&quot;$&quot;\ * #,##0_-;_-&quot;$&quot;\ * &quot;-&quot;??_-;_-@"/>
    <numFmt numFmtId="166" formatCode="#,##0_ ;\-#,##0\ "/>
    <numFmt numFmtId="167" formatCode="0.0%"/>
    <numFmt numFmtId="168" formatCode="&quot;$&quot;\ #,##0.00"/>
    <numFmt numFmtId="169" formatCode="dd/mm/yyyy"/>
    <numFmt numFmtId="170" formatCode="&quot;$&quot;\ #,##0"/>
    <numFmt numFmtId="171" formatCode="_-* #,##0_-;\-* #,##0_-;_-* &quot;-&quot;??_-;_-@_-"/>
    <numFmt numFmtId="172" formatCode="yyyy\-mm\-dd;@"/>
    <numFmt numFmtId="173" formatCode="[$$-240A]\ #,##0.00"/>
  </numFmts>
  <fonts count="34">
    <font>
      <sz val="11"/>
      <color theme="1"/>
      <name val="Calibri"/>
      <family val="2"/>
      <scheme val="minor"/>
    </font>
    <font>
      <sz val="11"/>
      <color theme="1"/>
      <name val="Calibri"/>
      <family val="2"/>
      <scheme val="minor"/>
    </font>
    <font>
      <sz val="11"/>
      <color rgb="FF000000"/>
      <name val="Aptos Display"/>
      <family val="2"/>
    </font>
    <font>
      <b/>
      <sz val="11"/>
      <color rgb="FF000000"/>
      <name val="Aptos Display"/>
      <family val="2"/>
    </font>
    <font>
      <b/>
      <sz val="10"/>
      <color theme="0"/>
      <name val="Aptos Display"/>
      <family val="2"/>
    </font>
    <font>
      <sz val="10"/>
      <color theme="1"/>
      <name val="Aptos Display"/>
      <family val="2"/>
    </font>
    <font>
      <u/>
      <sz val="11"/>
      <color theme="10"/>
      <name val="Calibri"/>
      <family val="2"/>
      <scheme val="minor"/>
    </font>
    <font>
      <sz val="10"/>
      <color rgb="FF000000"/>
      <name val="Arial"/>
      <family val="2"/>
    </font>
    <font>
      <sz val="10"/>
      <name val="Aptos Display"/>
      <family val="2"/>
    </font>
    <font>
      <sz val="10"/>
      <color rgb="FF333333"/>
      <name val="Aptos Display"/>
      <family val="2"/>
    </font>
    <font>
      <sz val="10"/>
      <color theme="1"/>
      <name val="Aptos Narrow"/>
      <family val="2"/>
    </font>
    <font>
      <sz val="9"/>
      <color theme="1"/>
      <name val="Aptos Narrow"/>
      <family val="2"/>
    </font>
    <font>
      <sz val="10"/>
      <name val="Aptos Narrow"/>
      <family val="2"/>
    </font>
    <font>
      <sz val="11"/>
      <color theme="1"/>
      <name val="Aptos Narrow"/>
      <family val="2"/>
    </font>
    <font>
      <sz val="11"/>
      <color theme="1"/>
      <name val="Calibri"/>
      <family val="2"/>
    </font>
    <font>
      <sz val="10"/>
      <color theme="1"/>
      <name val="Calibri"/>
      <family val="2"/>
      <scheme val="minor"/>
    </font>
    <font>
      <b/>
      <sz val="10"/>
      <name val="Aptos Display"/>
      <family val="2"/>
    </font>
    <font>
      <u/>
      <sz val="10"/>
      <color theme="10"/>
      <name val="Calibri"/>
      <family val="2"/>
      <scheme val="minor"/>
    </font>
    <font>
      <sz val="10"/>
      <name val="Calibri"/>
      <family val="2"/>
      <scheme val="minor"/>
    </font>
    <font>
      <i/>
      <sz val="11"/>
      <name val="Calibri"/>
      <family val="2"/>
      <scheme val="minor"/>
    </font>
    <font>
      <sz val="10"/>
      <color rgb="FF000000"/>
      <name val="Calibri"/>
      <family val="2"/>
      <scheme val="minor"/>
    </font>
    <font>
      <u/>
      <sz val="10"/>
      <color theme="4" tint="-0.249977111117893"/>
      <name val="Calibri"/>
      <family val="2"/>
      <scheme val="minor"/>
    </font>
    <font>
      <b/>
      <sz val="10"/>
      <color theme="8" tint="-0.249977111117893"/>
      <name val="Calibri"/>
      <family val="2"/>
      <scheme val="minor"/>
    </font>
    <font>
      <b/>
      <sz val="10"/>
      <color theme="4"/>
      <name val="Calibri"/>
      <family val="2"/>
      <scheme val="minor"/>
    </font>
    <font>
      <b/>
      <sz val="10"/>
      <color rgb="FF0070C0"/>
      <name val="Calibri"/>
      <family val="2"/>
      <scheme val="minor"/>
    </font>
    <font>
      <u/>
      <sz val="10"/>
      <color theme="1"/>
      <name val="Calibri"/>
      <family val="2"/>
      <scheme val="minor"/>
    </font>
    <font>
      <u/>
      <sz val="10"/>
      <name val="Calibri"/>
      <family val="2"/>
      <scheme val="minor"/>
    </font>
    <font>
      <b/>
      <sz val="10"/>
      <color theme="1"/>
      <name val="Colibri"/>
    </font>
    <font>
      <sz val="10"/>
      <color rgb="FF000000"/>
      <name val="Colibri"/>
    </font>
    <font>
      <sz val="10"/>
      <name val="Colibri"/>
    </font>
    <font>
      <sz val="10"/>
      <color theme="1"/>
      <name val="Colibri"/>
    </font>
    <font>
      <u/>
      <sz val="10"/>
      <color theme="10"/>
      <name val="Colibri"/>
    </font>
    <font>
      <sz val="10"/>
      <color rgb="FF666666"/>
      <name val="Calibri"/>
      <family val="2"/>
      <scheme val="minor"/>
    </font>
    <font>
      <sz val="10"/>
      <color theme="5"/>
      <name val="Calibri"/>
      <family val="2"/>
      <scheme val="minor"/>
    </font>
  </fonts>
  <fills count="8">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
      <patternFill patternType="solid">
        <fgColor theme="0"/>
        <bgColor theme="4" tint="0.79998168889431442"/>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thin">
        <color theme="4" tint="0.39997558519241921"/>
      </left>
      <right/>
      <top/>
      <bottom style="thin">
        <color theme="4" tint="0.39997558519241921"/>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41">
    <xf numFmtId="0" fontId="0" fillId="0" borderId="0" xfId="0"/>
    <xf numFmtId="44" fontId="5" fillId="0" borderId="8" xfId="1" applyFont="1" applyFill="1" applyBorder="1" applyAlignment="1">
      <alignment horizontal="center" vertical="center"/>
    </xf>
    <xf numFmtId="9" fontId="5" fillId="0" borderId="8" xfId="2" applyFont="1" applyFill="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8" fillId="0" borderId="8" xfId="0" applyFont="1" applyBorder="1" applyAlignment="1">
      <alignment horizontal="center" vertical="center"/>
    </xf>
    <xf numFmtId="44" fontId="5" fillId="0" borderId="8" xfId="1" applyFont="1" applyFill="1" applyBorder="1" applyAlignment="1">
      <alignment horizontal="center" vertical="center" wrapText="1"/>
    </xf>
    <xf numFmtId="0" fontId="0" fillId="0" borderId="0" xfId="0" applyAlignment="1">
      <alignment vertical="center"/>
    </xf>
    <xf numFmtId="44" fontId="7" fillId="0" borderId="8" xfId="1" applyFont="1" applyFill="1" applyBorder="1" applyAlignment="1">
      <alignment horizontal="center" vertical="center"/>
    </xf>
    <xf numFmtId="0" fontId="7" fillId="0" borderId="8" xfId="0" applyFont="1" applyBorder="1" applyAlignment="1">
      <alignment horizontal="center" vertical="center" wrapText="1"/>
    </xf>
    <xf numFmtId="9" fontId="5" fillId="0" borderId="8" xfId="2" applyFont="1" applyFill="1" applyBorder="1" applyAlignment="1">
      <alignment horizontal="center" vertical="center" wrapText="1"/>
    </xf>
    <xf numFmtId="9" fontId="8" fillId="0" borderId="8" xfId="2" applyFont="1" applyFill="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center" vertical="center" wrapText="1"/>
    </xf>
    <xf numFmtId="14" fontId="10" fillId="0" borderId="0" xfId="0" applyNumberFormat="1" applyFont="1" applyAlignment="1">
      <alignment horizontal="center" vertical="center" wrapText="1"/>
    </xf>
    <xf numFmtId="165" fontId="11" fillId="0" borderId="0" xfId="0" applyNumberFormat="1" applyFont="1" applyAlignment="1">
      <alignment vertical="center"/>
    </xf>
    <xf numFmtId="164" fontId="5" fillId="0" borderId="0" xfId="1" applyNumberFormat="1" applyFont="1" applyFill="1" applyBorder="1" applyAlignment="1">
      <alignment horizontal="center" vertical="center"/>
    </xf>
    <xf numFmtId="165" fontId="5" fillId="0" borderId="0" xfId="0" applyNumberFormat="1" applyFont="1" applyAlignment="1">
      <alignment vertical="center"/>
    </xf>
    <xf numFmtId="165" fontId="11" fillId="0" borderId="0" xfId="0" applyNumberFormat="1" applyFont="1" applyAlignment="1">
      <alignment horizontal="center" vertical="center"/>
    </xf>
    <xf numFmtId="44" fontId="5" fillId="0" borderId="0" xfId="1" applyFont="1" applyFill="1" applyBorder="1" applyAlignment="1">
      <alignment horizontal="center" vertical="center"/>
    </xf>
    <xf numFmtId="9" fontId="5" fillId="0" borderId="0" xfId="2" applyFont="1" applyFill="1" applyBorder="1" applyAlignment="1">
      <alignment horizontal="center" vertical="center"/>
    </xf>
    <xf numFmtId="0" fontId="5" fillId="0" borderId="0" xfId="0" applyFont="1" applyAlignment="1">
      <alignment horizontal="center" vertical="center" wrapText="1"/>
    </xf>
    <xf numFmtId="14" fontId="12" fillId="0" borderId="0" xfId="0" applyNumberFormat="1" applyFont="1" applyAlignment="1">
      <alignment horizontal="center" vertical="center"/>
    </xf>
    <xf numFmtId="14" fontId="13" fillId="0" borderId="0" xfId="0" applyNumberFormat="1"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0" fontId="15" fillId="0" borderId="0" xfId="0" applyFont="1" applyAlignment="1">
      <alignment horizontal="center" vertical="center"/>
    </xf>
    <xf numFmtId="0" fontId="1" fillId="0" borderId="0" xfId="0" applyFont="1" applyAlignment="1">
      <alignment horizontal="center" vertical="center"/>
    </xf>
    <xf numFmtId="44" fontId="0" fillId="0" borderId="0" xfId="1" applyFont="1" applyFill="1" applyBorder="1" applyAlignment="1">
      <alignment vertical="center"/>
    </xf>
    <xf numFmtId="0" fontId="5" fillId="0" borderId="0" xfId="0" applyFont="1" applyAlignment="1">
      <alignment horizontal="center" vertical="center"/>
    </xf>
    <xf numFmtId="14" fontId="5" fillId="0" borderId="0" xfId="0" applyNumberFormat="1" applyFont="1" applyAlignment="1">
      <alignment horizontal="center" vertical="center"/>
    </xf>
    <xf numFmtId="44" fontId="5" fillId="0" borderId="0" xfId="1" applyFont="1" applyBorder="1" applyAlignment="1">
      <alignment horizontal="center" vertical="center"/>
    </xf>
    <xf numFmtId="44" fontId="5" fillId="0" borderId="0" xfId="0" applyNumberFormat="1" applyFont="1" applyAlignment="1">
      <alignment horizontal="center" vertical="center"/>
    </xf>
    <xf numFmtId="9" fontId="5" fillId="0" borderId="0" xfId="2" applyFont="1" applyBorder="1" applyAlignment="1">
      <alignment horizontal="center" vertical="center"/>
    </xf>
    <xf numFmtId="0" fontId="16" fillId="0" borderId="0" xfId="0" applyFont="1" applyAlignment="1">
      <alignment horizontal="center" vertical="center" wrapText="1"/>
    </xf>
    <xf numFmtId="0" fontId="5" fillId="0" borderId="0" xfId="0" applyFont="1" applyAlignment="1">
      <alignment vertical="center"/>
    </xf>
    <xf numFmtId="14" fontId="5" fillId="0" borderId="0" xfId="0" applyNumberFormat="1" applyFont="1" applyAlignment="1">
      <alignment vertical="center"/>
    </xf>
    <xf numFmtId="9" fontId="0" fillId="0" borderId="0" xfId="2" applyFont="1" applyBorder="1" applyAlignment="1">
      <alignment horizontal="center" vertical="center"/>
    </xf>
    <xf numFmtId="0" fontId="0" fillId="0" borderId="0" xfId="0" applyAlignment="1">
      <alignment horizontal="center" vertical="center" wrapText="1"/>
    </xf>
    <xf numFmtId="0" fontId="4" fillId="2" borderId="8" xfId="0" applyFont="1" applyFill="1" applyBorder="1" applyAlignment="1">
      <alignment horizontal="center" vertical="center" wrapText="1"/>
    </xf>
    <xf numFmtId="0" fontId="4" fillId="3" borderId="8" xfId="0" applyFont="1" applyFill="1" applyBorder="1" applyAlignment="1">
      <alignment horizontal="center" vertical="center" wrapText="1"/>
    </xf>
    <xf numFmtId="14" fontId="4" fillId="3" borderId="8" xfId="0" applyNumberFormat="1" applyFont="1" applyFill="1" applyBorder="1" applyAlignment="1">
      <alignment horizontal="center" vertical="center" wrapText="1"/>
    </xf>
    <xf numFmtId="44" fontId="4" fillId="3" borderId="8" xfId="1" applyFont="1" applyFill="1" applyBorder="1" applyAlignment="1">
      <alignment horizontal="center" vertical="center" wrapText="1"/>
    </xf>
    <xf numFmtId="164" fontId="4" fillId="3" borderId="8" xfId="1" applyNumberFormat="1" applyFont="1" applyFill="1" applyBorder="1" applyAlignment="1">
      <alignment horizontal="center" vertical="center" wrapText="1"/>
    </xf>
    <xf numFmtId="9" fontId="4" fillId="3" borderId="8" xfId="2" applyFont="1" applyFill="1" applyBorder="1" applyAlignment="1">
      <alignment horizontal="center" vertical="center" wrapText="1"/>
    </xf>
    <xf numFmtId="0" fontId="4" fillId="3" borderId="8" xfId="0" applyFont="1" applyFill="1" applyBorder="1" applyAlignment="1">
      <alignment horizontal="center" vertical="center"/>
    </xf>
    <xf numFmtId="0" fontId="8" fillId="0" borderId="0" xfId="0" applyFont="1" applyAlignment="1">
      <alignment horizontal="center" vertical="top" wrapText="1"/>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vertical="center" wrapText="1"/>
    </xf>
    <xf numFmtId="0" fontId="0" fillId="0" borderId="0" xfId="0" applyAlignment="1">
      <alignment vertical="center" wrapText="1"/>
    </xf>
    <xf numFmtId="0" fontId="15" fillId="0" borderId="8" xfId="0" applyFont="1" applyBorder="1" applyAlignment="1">
      <alignment horizontal="center" vertical="center"/>
    </xf>
    <xf numFmtId="14" fontId="15" fillId="0" borderId="8" xfId="0" applyNumberFormat="1" applyFont="1" applyBorder="1" applyAlignment="1">
      <alignment horizontal="center" vertical="center"/>
    </xf>
    <xf numFmtId="0" fontId="17" fillId="0" borderId="8" xfId="3" applyFont="1" applyFill="1" applyBorder="1" applyAlignment="1">
      <alignment horizontal="center" vertical="center" wrapText="1"/>
    </xf>
    <xf numFmtId="165" fontId="10" fillId="0" borderId="8" xfId="0" applyNumberFormat="1" applyFont="1" applyBorder="1" applyAlignment="1">
      <alignment horizontal="center" vertical="center"/>
    </xf>
    <xf numFmtId="0" fontId="18" fillId="0" borderId="8" xfId="0" applyFont="1" applyBorder="1" applyAlignment="1">
      <alignment horizontal="center" vertical="center"/>
    </xf>
    <xf numFmtId="14" fontId="18" fillId="0" borderId="8"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15" fillId="0" borderId="10" xfId="0" applyFont="1" applyBorder="1" applyAlignment="1">
      <alignment horizontal="center" vertical="center"/>
    </xf>
    <xf numFmtId="0" fontId="20" fillId="0" borderId="11" xfId="0" applyFont="1" applyBorder="1" applyAlignment="1">
      <alignment horizontal="center" vertical="center" wrapText="1"/>
    </xf>
    <xf numFmtId="0" fontId="15" fillId="0" borderId="8" xfId="0" applyFont="1" applyBorder="1" applyAlignment="1">
      <alignment horizontal="center" vertical="center" wrapText="1"/>
    </xf>
    <xf numFmtId="44" fontId="15" fillId="0" borderId="9" xfId="1" applyFont="1" applyBorder="1" applyAlignment="1">
      <alignment horizontal="center" vertical="center"/>
    </xf>
    <xf numFmtId="10" fontId="15" fillId="0" borderId="10" xfId="0" applyNumberFormat="1" applyFont="1" applyBorder="1" applyAlignment="1">
      <alignment horizontal="center" vertical="center"/>
    </xf>
    <xf numFmtId="0" fontId="17" fillId="0" borderId="9" xfId="3" applyFont="1" applyBorder="1" applyAlignment="1">
      <alignment horizontal="center" vertical="center" wrapText="1"/>
    </xf>
    <xf numFmtId="0" fontId="17" fillId="0" borderId="8" xfId="3" applyFont="1" applyBorder="1" applyAlignment="1">
      <alignment horizontal="center" vertical="center" wrapText="1"/>
    </xf>
    <xf numFmtId="44" fontId="15" fillId="0" borderId="8" xfId="1" applyFont="1" applyBorder="1" applyAlignment="1">
      <alignment horizontal="center" vertical="center"/>
    </xf>
    <xf numFmtId="14" fontId="15" fillId="0" borderId="10" xfId="0" applyNumberFormat="1" applyFont="1" applyBorder="1" applyAlignment="1">
      <alignment horizontal="center" vertical="center"/>
    </xf>
    <xf numFmtId="44" fontId="20" fillId="0" borderId="12" xfId="1" applyFont="1" applyBorder="1" applyAlignment="1">
      <alignment horizontal="center" vertical="center"/>
    </xf>
    <xf numFmtId="9" fontId="15" fillId="0" borderId="10" xfId="0" applyNumberFormat="1" applyFont="1" applyBorder="1" applyAlignment="1">
      <alignment horizontal="center" vertical="center"/>
    </xf>
    <xf numFmtId="14" fontId="20" fillId="0" borderId="12" xfId="0" applyNumberFormat="1" applyFont="1" applyBorder="1" applyAlignment="1">
      <alignment horizontal="center" vertical="center"/>
    </xf>
    <xf numFmtId="14" fontId="20" fillId="0" borderId="8" xfId="0" applyNumberFormat="1" applyFont="1" applyBorder="1" applyAlignment="1">
      <alignment horizontal="center" vertical="center" wrapText="1"/>
    </xf>
    <xf numFmtId="0" fontId="20" fillId="0" borderId="12" xfId="0" applyFont="1" applyBorder="1" applyAlignment="1">
      <alignment horizontal="center" vertical="center" wrapText="1"/>
    </xf>
    <xf numFmtId="14" fontId="15" fillId="0" borderId="8" xfId="0" applyNumberFormat="1" applyFont="1" applyBorder="1" applyAlignment="1">
      <alignment horizontal="center" vertical="center" wrapText="1"/>
    </xf>
    <xf numFmtId="0" fontId="15" fillId="4" borderId="8" xfId="0" applyFont="1" applyFill="1" applyBorder="1" applyAlignment="1">
      <alignment horizontal="center" vertical="center" wrapText="1"/>
    </xf>
    <xf numFmtId="14" fontId="15" fillId="4" borderId="8" xfId="0" applyNumberFormat="1" applyFont="1" applyFill="1" applyBorder="1" applyAlignment="1">
      <alignment horizontal="center" vertical="center"/>
    </xf>
    <xf numFmtId="0" fontId="15" fillId="4" borderId="8" xfId="0" applyFont="1" applyFill="1" applyBorder="1" applyAlignment="1">
      <alignment horizontal="center" vertical="center"/>
    </xf>
    <xf numFmtId="166" fontId="15" fillId="4" borderId="8" xfId="4" applyNumberFormat="1" applyFont="1" applyFill="1" applyBorder="1" applyAlignment="1">
      <alignment horizontal="center" vertical="center"/>
    </xf>
    <xf numFmtId="167" fontId="15" fillId="4" borderId="8" xfId="0" applyNumberFormat="1" applyFont="1" applyFill="1" applyBorder="1" applyAlignment="1">
      <alignment horizontal="center" vertical="center"/>
    </xf>
    <xf numFmtId="10" fontId="15" fillId="0" borderId="8" xfId="0" applyNumberFormat="1" applyFont="1" applyBorder="1" applyAlignment="1">
      <alignment horizontal="center" vertical="center" wrapText="1"/>
    </xf>
    <xf numFmtId="10" fontId="18" fillId="0" borderId="8" xfId="0" applyNumberFormat="1" applyFont="1" applyBorder="1" applyAlignment="1">
      <alignment horizontal="center" vertical="center"/>
    </xf>
    <xf numFmtId="168" fontId="15" fillId="0" borderId="8" xfId="0" applyNumberFormat="1" applyFont="1" applyBorder="1" applyAlignment="1">
      <alignment horizontal="center" vertical="center"/>
    </xf>
    <xf numFmtId="10" fontId="15" fillId="0" borderId="8" xfId="2" applyNumberFormat="1" applyFont="1" applyBorder="1" applyAlignment="1">
      <alignment horizontal="center" vertical="center"/>
    </xf>
    <xf numFmtId="168" fontId="15" fillId="0" borderId="8" xfId="0" applyNumberFormat="1" applyFont="1" applyBorder="1" applyAlignment="1">
      <alignment horizontal="center" vertical="center" wrapText="1"/>
    </xf>
    <xf numFmtId="10" fontId="15" fillId="0" borderId="8" xfId="0" applyNumberFormat="1" applyFont="1" applyBorder="1" applyAlignment="1">
      <alignment horizontal="center" vertical="center"/>
    </xf>
    <xf numFmtId="169" fontId="15" fillId="0" borderId="8" xfId="0" applyNumberFormat="1" applyFont="1" applyBorder="1" applyAlignment="1">
      <alignment horizontal="center" vertical="center" wrapText="1"/>
    </xf>
    <xf numFmtId="44" fontId="15" fillId="0" borderId="8" xfId="1" applyFont="1" applyFill="1" applyBorder="1" applyAlignment="1">
      <alignment horizontal="center" vertical="center"/>
    </xf>
    <xf numFmtId="9" fontId="15" fillId="0" borderId="8" xfId="2" applyFont="1" applyFill="1" applyBorder="1" applyAlignment="1">
      <alignment horizontal="center" vertical="center"/>
    </xf>
    <xf numFmtId="0" fontId="20" fillId="0" borderId="8" xfId="0" applyFont="1" applyBorder="1" applyAlignment="1">
      <alignment horizontal="center" vertical="center"/>
    </xf>
    <xf numFmtId="49" fontId="20" fillId="0" borderId="8" xfId="0" applyNumberFormat="1" applyFont="1" applyBorder="1" applyAlignment="1">
      <alignment horizontal="center" vertical="center"/>
    </xf>
    <xf numFmtId="0" fontId="20" fillId="0" borderId="0" xfId="0" applyFont="1" applyAlignment="1">
      <alignment horizontal="center" vertical="center" wrapText="1"/>
    </xf>
    <xf numFmtId="0" fontId="17" fillId="0" borderId="12" xfId="3" applyFont="1" applyBorder="1" applyAlignment="1">
      <alignment horizontal="center" vertical="center" wrapText="1"/>
    </xf>
    <xf numFmtId="49" fontId="15" fillId="0" borderId="8" xfId="0" applyNumberFormat="1" applyFont="1" applyBorder="1" applyAlignment="1">
      <alignment horizontal="center" vertical="center"/>
    </xf>
    <xf numFmtId="0" fontId="20" fillId="0" borderId="0" xfId="0" applyFont="1" applyAlignment="1">
      <alignment horizontal="center" vertical="center"/>
    </xf>
    <xf numFmtId="0" fontId="17" fillId="0" borderId="0" xfId="3" applyFont="1" applyAlignment="1">
      <alignment horizontal="center" vertical="center" wrapText="1"/>
    </xf>
    <xf numFmtId="0" fontId="17" fillId="5" borderId="12" xfId="3" applyFont="1" applyFill="1" applyBorder="1" applyAlignment="1">
      <alignment horizontal="center" vertical="center" wrapText="1"/>
    </xf>
    <xf numFmtId="0" fontId="20" fillId="0" borderId="8" xfId="0" applyFont="1" applyBorder="1" applyAlignment="1">
      <alignment horizontal="center" vertical="center" wrapText="1"/>
    </xf>
    <xf numFmtId="0" fontId="17" fillId="0" borderId="0" xfId="3" applyFont="1" applyAlignment="1">
      <alignment horizontal="center" vertical="center"/>
    </xf>
    <xf numFmtId="0" fontId="20" fillId="6" borderId="0" xfId="0" applyFont="1" applyFill="1" applyAlignment="1">
      <alignment horizontal="center" vertical="center" wrapText="1"/>
    </xf>
    <xf numFmtId="0" fontId="20" fillId="4" borderId="8" xfId="0" applyFont="1" applyFill="1" applyBorder="1" applyAlignment="1">
      <alignment horizontal="center" vertical="center" wrapText="1"/>
    </xf>
    <xf numFmtId="49" fontId="15" fillId="4" borderId="8" xfId="0" applyNumberFormat="1" applyFont="1" applyFill="1" applyBorder="1" applyAlignment="1">
      <alignment horizontal="center" vertical="center"/>
    </xf>
    <xf numFmtId="44" fontId="15" fillId="4" borderId="8" xfId="1" applyFont="1" applyFill="1" applyBorder="1" applyAlignment="1">
      <alignment horizontal="center" vertical="center"/>
    </xf>
    <xf numFmtId="165" fontId="15" fillId="0" borderId="8" xfId="0" applyNumberFormat="1" applyFont="1" applyBorder="1" applyAlignment="1">
      <alignment horizontal="center" vertical="center"/>
    </xf>
    <xf numFmtId="0" fontId="20" fillId="0" borderId="13"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15" fillId="0" borderId="10" xfId="0" applyNumberFormat="1" applyFont="1" applyBorder="1" applyAlignment="1">
      <alignment horizontal="center" vertical="center" wrapText="1"/>
    </xf>
    <xf numFmtId="44" fontId="15" fillId="0" borderId="10" xfId="1" applyFont="1" applyBorder="1" applyAlignment="1">
      <alignment horizontal="center" vertical="center"/>
    </xf>
    <xf numFmtId="14" fontId="20" fillId="0" borderId="8" xfId="0" applyNumberFormat="1" applyFont="1" applyBorder="1" applyAlignment="1">
      <alignment horizontal="center" vertical="center"/>
    </xf>
    <xf numFmtId="44" fontId="20" fillId="0" borderId="8" xfId="1" applyFont="1" applyBorder="1" applyAlignment="1">
      <alignment horizontal="center" vertical="center"/>
    </xf>
    <xf numFmtId="8" fontId="15" fillId="0" borderId="8" xfId="0" applyNumberFormat="1" applyFont="1" applyBorder="1" applyAlignment="1">
      <alignment horizontal="center" vertical="center"/>
    </xf>
    <xf numFmtId="9" fontId="15" fillId="0" borderId="8" xfId="0" applyNumberFormat="1" applyFont="1" applyBorder="1" applyAlignment="1">
      <alignment horizontal="center" vertical="center"/>
    </xf>
    <xf numFmtId="0" fontId="18" fillId="0" borderId="8" xfId="0" applyFont="1" applyBorder="1" applyAlignment="1">
      <alignment horizontal="center" vertical="center" wrapText="1"/>
    </xf>
    <xf numFmtId="6" fontId="20" fillId="0" borderId="8" xfId="0" applyNumberFormat="1" applyFont="1" applyBorder="1" applyAlignment="1">
      <alignment horizontal="center" vertical="center"/>
    </xf>
    <xf numFmtId="170" fontId="15" fillId="0" borderId="8" xfId="0" applyNumberFormat="1" applyFont="1" applyBorder="1" applyAlignment="1">
      <alignment horizontal="center" vertical="center"/>
    </xf>
    <xf numFmtId="0" fontId="21" fillId="0" borderId="8" xfId="3" applyFont="1" applyBorder="1" applyAlignment="1">
      <alignment horizontal="center" vertical="center" wrapText="1"/>
    </xf>
    <xf numFmtId="6" fontId="20" fillId="0" borderId="8" xfId="1" applyNumberFormat="1" applyFont="1" applyBorder="1" applyAlignment="1">
      <alignment horizontal="center" vertical="center"/>
    </xf>
    <xf numFmtId="0" fontId="20" fillId="0" borderId="10" xfId="0" applyFont="1" applyBorder="1" applyAlignment="1">
      <alignment horizontal="center" vertical="center" wrapText="1"/>
    </xf>
    <xf numFmtId="0" fontId="20" fillId="0" borderId="10" xfId="0" applyFont="1" applyBorder="1" applyAlignment="1">
      <alignment horizontal="center" vertical="center"/>
    </xf>
    <xf numFmtId="14" fontId="20" fillId="0" borderId="10" xfId="0" applyNumberFormat="1" applyFont="1" applyBorder="1" applyAlignment="1">
      <alignment horizontal="center" vertical="center"/>
    </xf>
    <xf numFmtId="14" fontId="20" fillId="0" borderId="10" xfId="0" applyNumberFormat="1" applyFont="1" applyBorder="1" applyAlignment="1">
      <alignment horizontal="center" vertical="center" wrapText="1"/>
    </xf>
    <xf numFmtId="6" fontId="20" fillId="0" borderId="10" xfId="1" applyNumberFormat="1" applyFont="1" applyBorder="1" applyAlignment="1">
      <alignment horizontal="center" vertical="center"/>
    </xf>
    <xf numFmtId="0" fontId="17" fillId="0" borderId="10" xfId="3" applyFont="1" applyBorder="1" applyAlignment="1">
      <alignment horizontal="center" vertical="center" wrapText="1"/>
    </xf>
    <xf numFmtId="171" fontId="15" fillId="0" borderId="8" xfId="4" applyNumberFormat="1" applyFont="1" applyBorder="1" applyAlignment="1">
      <alignment horizontal="center" vertical="center"/>
    </xf>
    <xf numFmtId="44" fontId="20" fillId="0" borderId="8" xfId="1" applyFont="1" applyFill="1" applyBorder="1" applyAlignment="1">
      <alignment horizontal="center" vertical="center"/>
    </xf>
    <xf numFmtId="43" fontId="20" fillId="0" borderId="8" xfId="4" applyFont="1" applyFill="1" applyBorder="1" applyAlignment="1">
      <alignment horizontal="center" vertical="center" wrapText="1"/>
    </xf>
    <xf numFmtId="3" fontId="20" fillId="5" borderId="8" xfId="0" applyNumberFormat="1" applyFont="1" applyFill="1" applyBorder="1" applyAlignment="1">
      <alignment horizontal="center" vertical="center"/>
    </xf>
    <xf numFmtId="3" fontId="20" fillId="0" borderId="8" xfId="0" applyNumberFormat="1" applyFont="1" applyBorder="1" applyAlignment="1">
      <alignment horizontal="center" vertical="center"/>
    </xf>
    <xf numFmtId="9" fontId="15" fillId="0" borderId="8" xfId="0" applyNumberFormat="1" applyFont="1" applyBorder="1" applyAlignment="1">
      <alignment horizontal="center" vertical="center" wrapText="1"/>
    </xf>
    <xf numFmtId="164" fontId="20" fillId="0" borderId="8" xfId="1" applyNumberFormat="1" applyFont="1" applyBorder="1" applyAlignment="1">
      <alignment horizontal="center" vertical="center"/>
    </xf>
    <xf numFmtId="164" fontId="20" fillId="0" borderId="8" xfId="0" applyNumberFormat="1" applyFont="1" applyBorder="1" applyAlignment="1">
      <alignment horizontal="center" vertical="center"/>
    </xf>
    <xf numFmtId="0" fontId="17" fillId="0" borderId="8" xfId="3" applyFont="1" applyBorder="1" applyAlignment="1">
      <alignment horizontal="center" vertical="center" wrapText="1"/>
    </xf>
    <xf numFmtId="0" fontId="20" fillId="4" borderId="8" xfId="0" applyFont="1" applyFill="1" applyBorder="1" applyAlignment="1">
      <alignment horizontal="center" vertical="center" wrapText="1"/>
    </xf>
    <xf numFmtId="164" fontId="20" fillId="5" borderId="8" xfId="0" applyNumberFormat="1" applyFont="1" applyFill="1" applyBorder="1" applyAlignment="1">
      <alignment horizontal="center" vertical="center"/>
    </xf>
    <xf numFmtId="9" fontId="18" fillId="0" borderId="8" xfId="0" applyNumberFormat="1" applyFont="1" applyBorder="1" applyAlignment="1">
      <alignment horizontal="center" vertical="center"/>
    </xf>
    <xf numFmtId="0" fontId="20" fillId="0" borderId="12" xfId="0" applyFont="1" applyBorder="1" applyAlignment="1">
      <alignment horizontal="center" vertical="center"/>
    </xf>
    <xf numFmtId="44" fontId="20" fillId="0" borderId="12" xfId="1" applyFont="1" applyBorder="1" applyAlignment="1">
      <alignment horizontal="center" vertical="center" wrapText="1"/>
    </xf>
    <xf numFmtId="3" fontId="20" fillId="0" borderId="12" xfId="0" applyNumberFormat="1" applyFont="1" applyBorder="1" applyAlignment="1">
      <alignment horizontal="center" vertical="center" wrapText="1"/>
    </xf>
    <xf numFmtId="0" fontId="20" fillId="0" borderId="11" xfId="0" applyFont="1" applyBorder="1" applyAlignment="1">
      <alignment horizontal="center" vertical="center"/>
    </xf>
    <xf numFmtId="3" fontId="20" fillId="0" borderId="12" xfId="0" applyNumberFormat="1" applyFont="1" applyBorder="1" applyAlignment="1">
      <alignment horizontal="center" vertical="center"/>
    </xf>
    <xf numFmtId="0" fontId="20" fillId="5" borderId="11" xfId="0" applyFont="1" applyFill="1" applyBorder="1" applyAlignment="1">
      <alignment horizontal="center" vertical="center"/>
    </xf>
    <xf numFmtId="3" fontId="20" fillId="5" borderId="12" xfId="0" applyNumberFormat="1" applyFont="1" applyFill="1" applyBorder="1" applyAlignment="1">
      <alignment horizontal="center" vertical="center" wrapText="1"/>
    </xf>
    <xf numFmtId="0" fontId="20" fillId="5" borderId="12" xfId="0" applyFont="1" applyFill="1" applyBorder="1" applyAlignment="1">
      <alignment horizontal="center" vertical="center" wrapText="1"/>
    </xf>
    <xf numFmtId="3" fontId="20" fillId="5" borderId="12" xfId="0" applyNumberFormat="1" applyFont="1" applyFill="1" applyBorder="1" applyAlignment="1">
      <alignment horizontal="center" vertical="center"/>
    </xf>
    <xf numFmtId="0" fontId="20" fillId="4" borderId="12" xfId="0" applyFont="1" applyFill="1" applyBorder="1" applyAlignment="1">
      <alignment horizontal="center" vertical="center" wrapText="1"/>
    </xf>
    <xf numFmtId="0" fontId="26" fillId="0" borderId="12" xfId="3" applyFont="1" applyBorder="1" applyAlignment="1">
      <alignment horizontal="center" vertical="center" wrapText="1"/>
    </xf>
    <xf numFmtId="0" fontId="20" fillId="4" borderId="11" xfId="0" applyFont="1" applyFill="1" applyBorder="1" applyAlignment="1">
      <alignment horizontal="center" vertical="center" wrapText="1"/>
    </xf>
    <xf numFmtId="0" fontId="15" fillId="4" borderId="10" xfId="0" applyFont="1" applyFill="1" applyBorder="1" applyAlignment="1">
      <alignment horizontal="center" vertical="center"/>
    </xf>
    <xf numFmtId="0" fontId="15" fillId="4" borderId="10" xfId="0" quotePrefix="1" applyFont="1" applyFill="1" applyBorder="1" applyAlignment="1">
      <alignment horizontal="center" vertical="center"/>
    </xf>
    <xf numFmtId="44" fontId="20" fillId="4" borderId="8" xfId="0" quotePrefix="1" applyNumberFormat="1" applyFont="1" applyFill="1" applyBorder="1" applyAlignment="1">
      <alignment horizontal="center" vertical="center" wrapText="1"/>
    </xf>
    <xf numFmtId="9" fontId="15" fillId="4" borderId="8" xfId="0" applyNumberFormat="1" applyFont="1" applyFill="1" applyBorder="1" applyAlignment="1">
      <alignment horizontal="center" vertical="center"/>
    </xf>
    <xf numFmtId="0" fontId="18" fillId="4" borderId="8" xfId="0" applyFont="1" applyFill="1" applyBorder="1" applyAlignment="1">
      <alignment horizontal="center" vertical="center" wrapText="1"/>
    </xf>
    <xf numFmtId="165" fontId="15" fillId="4" borderId="8" xfId="0" applyNumberFormat="1" applyFont="1" applyFill="1" applyBorder="1" applyAlignment="1">
      <alignment horizontal="center" vertical="center"/>
    </xf>
    <xf numFmtId="9" fontId="15" fillId="4" borderId="8" xfId="2" applyFont="1" applyFill="1" applyBorder="1" applyAlignment="1">
      <alignment horizontal="center" vertical="center"/>
    </xf>
    <xf numFmtId="0" fontId="18" fillId="0" borderId="16" xfId="0" applyFont="1" applyBorder="1" applyAlignment="1">
      <alignment horizontal="center" vertical="center"/>
    </xf>
    <xf numFmtId="0" fontId="15" fillId="0" borderId="12" xfId="0" applyFont="1" applyBorder="1" applyAlignment="1">
      <alignment horizontal="center" vertical="center" wrapText="1"/>
    </xf>
    <xf numFmtId="44" fontId="15" fillId="0" borderId="8" xfId="1" applyFont="1" applyFill="1" applyBorder="1" applyAlignment="1">
      <alignment horizontal="center" vertical="center" wrapText="1"/>
    </xf>
    <xf numFmtId="168" fontId="15" fillId="4" borderId="8" xfId="0" applyNumberFormat="1" applyFont="1" applyFill="1" applyBorder="1" applyAlignment="1">
      <alignment horizontal="center" vertical="center"/>
    </xf>
    <xf numFmtId="0" fontId="17" fillId="4" borderId="8" xfId="3" applyFont="1" applyFill="1" applyBorder="1" applyAlignment="1">
      <alignment horizontal="center" vertical="center" wrapText="1"/>
    </xf>
    <xf numFmtId="0" fontId="18" fillId="0" borderId="12" xfId="0" applyFont="1" applyBorder="1" applyAlignment="1">
      <alignment horizontal="center" vertical="center" wrapText="1"/>
    </xf>
    <xf numFmtId="3" fontId="15" fillId="0" borderId="8" xfId="0" applyNumberFormat="1" applyFont="1" applyBorder="1" applyAlignment="1">
      <alignment horizontal="center" vertical="center"/>
    </xf>
    <xf numFmtId="0" fontId="27" fillId="0" borderId="8" xfId="0" applyFont="1" applyBorder="1" applyAlignment="1">
      <alignment horizontal="center" vertical="center"/>
    </xf>
    <xf numFmtId="0" fontId="28" fillId="0" borderId="15" xfId="0" applyFont="1" applyBorder="1" applyAlignment="1">
      <alignment horizontal="center" vertical="center" wrapText="1"/>
    </xf>
    <xf numFmtId="14" fontId="29" fillId="0" borderId="8" xfId="0" applyNumberFormat="1" applyFont="1" applyBorder="1" applyAlignment="1">
      <alignment horizontal="center" vertical="center"/>
    </xf>
    <xf numFmtId="164" fontId="28" fillId="0" borderId="8" xfId="1" applyNumberFormat="1" applyFont="1" applyBorder="1" applyAlignment="1">
      <alignment horizontal="center" vertical="center"/>
    </xf>
    <xf numFmtId="0" fontId="30" fillId="0" borderId="8" xfId="0" applyFont="1" applyBorder="1" applyAlignment="1">
      <alignment horizontal="center" vertical="center"/>
    </xf>
    <xf numFmtId="168" fontId="30" fillId="0" borderId="9" xfId="0" applyNumberFormat="1" applyFont="1" applyBorder="1" applyAlignment="1">
      <alignment horizontal="center" vertical="center"/>
    </xf>
    <xf numFmtId="0" fontId="28" fillId="0" borderId="17" xfId="0" applyFont="1" applyBorder="1" applyAlignment="1">
      <alignment horizontal="center" vertical="center" wrapText="1"/>
    </xf>
    <xf numFmtId="3" fontId="20" fillId="0" borderId="11" xfId="0" applyNumberFormat="1" applyFont="1" applyBorder="1" applyAlignment="1">
      <alignment horizontal="center" vertical="center"/>
    </xf>
    <xf numFmtId="0" fontId="17" fillId="0" borderId="18" xfId="3" applyFont="1" applyBorder="1" applyAlignment="1">
      <alignment horizontal="center" vertical="center" wrapText="1"/>
    </xf>
    <xf numFmtId="44" fontId="20" fillId="0" borderId="18" xfId="1" applyFont="1" applyBorder="1" applyAlignment="1">
      <alignment horizontal="center" vertical="center"/>
    </xf>
    <xf numFmtId="0" fontId="20" fillId="0" borderId="17"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14" fontId="20" fillId="0" borderId="17" xfId="0" applyNumberFormat="1" applyFont="1" applyBorder="1" applyAlignment="1">
      <alignment horizontal="center" vertical="center"/>
    </xf>
    <xf numFmtId="0" fontId="32" fillId="0" borderId="8" xfId="0" applyFont="1" applyBorder="1" applyAlignment="1">
      <alignment horizontal="center" vertical="center"/>
    </xf>
    <xf numFmtId="6" fontId="20" fillId="0" borderId="11" xfId="1" applyNumberFormat="1" applyFont="1" applyBorder="1" applyAlignment="1">
      <alignment horizontal="center" vertical="center"/>
    </xf>
    <xf numFmtId="44" fontId="20" fillId="0" borderId="11" xfId="1" applyFont="1" applyBorder="1" applyAlignment="1">
      <alignment horizontal="center" vertical="center"/>
    </xf>
    <xf numFmtId="171" fontId="20" fillId="0" borderId="12" xfId="4" applyNumberFormat="1" applyFont="1" applyBorder="1" applyAlignment="1">
      <alignment horizontal="center" vertical="center" wrapText="1"/>
    </xf>
    <xf numFmtId="43" fontId="20" fillId="0" borderId="12" xfId="4" applyFont="1" applyFill="1" applyBorder="1" applyAlignment="1">
      <alignment horizontal="center" vertical="center"/>
    </xf>
    <xf numFmtId="43" fontId="18" fillId="4" borderId="12" xfId="4" applyFont="1" applyFill="1" applyBorder="1" applyAlignment="1">
      <alignment horizontal="center" vertical="center"/>
    </xf>
    <xf numFmtId="171" fontId="20" fillId="0" borderId="12" xfId="4" applyNumberFormat="1" applyFont="1" applyBorder="1" applyAlignment="1">
      <alignment horizontal="center" vertical="center"/>
    </xf>
    <xf numFmtId="171" fontId="15" fillId="0" borderId="8" xfId="4" applyNumberFormat="1" applyFont="1" applyBorder="1" applyAlignment="1">
      <alignment horizontal="center" vertical="center" wrapText="1"/>
    </xf>
    <xf numFmtId="171" fontId="15" fillId="4" borderId="8" xfId="4" applyNumberFormat="1" applyFont="1" applyFill="1" applyBorder="1" applyAlignment="1">
      <alignment horizontal="center" vertical="center" wrapText="1"/>
    </xf>
    <xf numFmtId="171" fontId="18" fillId="0" borderId="8" xfId="4" applyNumberFormat="1" applyFont="1" applyBorder="1" applyAlignment="1">
      <alignment horizontal="center" vertical="center"/>
    </xf>
    <xf numFmtId="43" fontId="20" fillId="0" borderId="19" xfId="4" applyFont="1" applyFill="1" applyBorder="1" applyAlignment="1">
      <alignment horizontal="center" vertical="center"/>
    </xf>
    <xf numFmtId="43" fontId="15" fillId="0" borderId="8" xfId="4" applyFont="1" applyFill="1" applyBorder="1" applyAlignment="1">
      <alignment horizontal="center" vertical="center" wrapText="1"/>
    </xf>
    <xf numFmtId="43" fontId="18" fillId="4" borderId="8" xfId="4" applyFont="1" applyFill="1" applyBorder="1" applyAlignment="1">
      <alignment horizontal="center" vertical="center" wrapText="1"/>
    </xf>
    <xf numFmtId="0" fontId="15" fillId="0" borderId="20" xfId="0" applyFont="1" applyBorder="1" applyAlignment="1">
      <alignment horizontal="center" vertical="center" wrapText="1"/>
    </xf>
    <xf numFmtId="43" fontId="18" fillId="4" borderId="8" xfId="4" applyFont="1" applyFill="1" applyBorder="1" applyAlignment="1">
      <alignment horizontal="center" vertical="center"/>
    </xf>
    <xf numFmtId="0" fontId="15" fillId="0" borderId="16" xfId="0" applyFont="1" applyBorder="1" applyAlignment="1">
      <alignment horizontal="center" vertical="center"/>
    </xf>
    <xf numFmtId="171" fontId="15" fillId="0" borderId="12" xfId="4" applyNumberFormat="1" applyFont="1" applyBorder="1" applyAlignment="1">
      <alignment horizontal="center" vertical="center"/>
    </xf>
    <xf numFmtId="164" fontId="15" fillId="0" borderId="8" xfId="1" applyNumberFormat="1" applyFont="1" applyFill="1" applyBorder="1" applyAlignment="1">
      <alignment horizontal="center" vertical="center" wrapText="1"/>
    </xf>
    <xf numFmtId="171" fontId="18" fillId="0" borderId="12" xfId="4" applyNumberFormat="1" applyFont="1" applyBorder="1" applyAlignment="1">
      <alignment horizontal="center" vertical="center"/>
    </xf>
    <xf numFmtId="0" fontId="18" fillId="0" borderId="12" xfId="0" applyFont="1" applyBorder="1" applyAlignment="1">
      <alignment horizontal="center" vertical="center"/>
    </xf>
    <xf numFmtId="4" fontId="15" fillId="0" borderId="8" xfId="0" applyNumberFormat="1" applyFont="1" applyBorder="1" applyAlignment="1">
      <alignment horizontal="center" vertical="center"/>
    </xf>
    <xf numFmtId="9" fontId="33" fillId="0" borderId="8" xfId="2" applyFont="1" applyFill="1" applyBorder="1" applyAlignment="1">
      <alignment horizontal="center" vertical="center"/>
    </xf>
    <xf numFmtId="6" fontId="15" fillId="0" borderId="8" xfId="0" applyNumberFormat="1" applyFont="1" applyBorder="1" applyAlignment="1">
      <alignment horizontal="center" vertical="center"/>
    </xf>
    <xf numFmtId="43" fontId="15" fillId="0" borderId="8" xfId="4" applyFont="1" applyBorder="1" applyAlignment="1">
      <alignment horizontal="center" vertical="center"/>
    </xf>
    <xf numFmtId="14" fontId="12" fillId="4" borderId="8" xfId="0" applyNumberFormat="1" applyFont="1" applyFill="1" applyBorder="1" applyAlignment="1">
      <alignment horizontal="center" vertical="center" wrapText="1"/>
    </xf>
    <xf numFmtId="14" fontId="12" fillId="4" borderId="8" xfId="0" applyNumberFormat="1" applyFont="1" applyFill="1" applyBorder="1" applyAlignment="1">
      <alignment horizontal="center" vertical="center"/>
    </xf>
    <xf numFmtId="165" fontId="5" fillId="0" borderId="8" xfId="0" applyNumberFormat="1" applyFont="1" applyBorder="1" applyAlignment="1">
      <alignment horizontal="center" vertical="center"/>
    </xf>
    <xf numFmtId="44" fontId="10" fillId="0" borderId="8" xfId="1" applyFont="1" applyFill="1" applyBorder="1" applyAlignment="1">
      <alignment horizontal="center" vertical="center"/>
    </xf>
    <xf numFmtId="0" fontId="9" fillId="0" borderId="8" xfId="0" applyFont="1" applyBorder="1" applyAlignment="1">
      <alignment horizontal="center" vertical="center" wrapText="1"/>
    </xf>
    <xf numFmtId="44" fontId="12" fillId="0" borderId="8" xfId="1" applyFont="1" applyFill="1" applyBorder="1" applyAlignment="1">
      <alignment horizontal="center" vertical="center"/>
    </xf>
    <xf numFmtId="0" fontId="18" fillId="0" borderId="10" xfId="0" applyFont="1" applyBorder="1" applyAlignment="1">
      <alignment horizontal="center" vertical="center" wrapText="1"/>
    </xf>
    <xf numFmtId="166" fontId="15" fillId="0" borderId="8" xfId="4" applyNumberFormat="1" applyFont="1" applyFill="1" applyBorder="1" applyAlignment="1">
      <alignment horizontal="center" vertical="center"/>
    </xf>
    <xf numFmtId="171" fontId="20" fillId="0" borderId="8" xfId="4" applyNumberFormat="1" applyFont="1" applyFill="1" applyBorder="1" applyAlignment="1">
      <alignment horizontal="center" vertical="center" wrapText="1"/>
    </xf>
    <xf numFmtId="170" fontId="15" fillId="0" borderId="8" xfId="0" applyNumberFormat="1" applyFont="1" applyBorder="1" applyAlignment="1">
      <alignment horizontal="center" vertical="center" wrapText="1"/>
    </xf>
    <xf numFmtId="166" fontId="15" fillId="0" borderId="8" xfId="4" applyNumberFormat="1" applyFont="1" applyBorder="1" applyAlignment="1">
      <alignment horizontal="center" vertical="center"/>
    </xf>
    <xf numFmtId="3" fontId="28" fillId="0" borderId="15" xfId="0" applyNumberFormat="1" applyFont="1" applyBorder="1" applyAlignment="1">
      <alignment horizontal="center" vertical="center"/>
    </xf>
    <xf numFmtId="10" fontId="30" fillId="0" borderId="9" xfId="2" applyNumberFormat="1" applyFont="1" applyBorder="1" applyAlignment="1">
      <alignment horizontal="center" vertical="center"/>
    </xf>
    <xf numFmtId="0" fontId="31" fillId="0" borderId="9" xfId="3" applyFont="1" applyBorder="1" applyAlignment="1">
      <alignment horizontal="center" vertical="center" wrapText="1"/>
    </xf>
    <xf numFmtId="0" fontId="17" fillId="5" borderId="8" xfId="3" applyFont="1" applyFill="1" applyBorder="1" applyAlignment="1">
      <alignment horizontal="center" vertical="center" wrapText="1"/>
    </xf>
    <xf numFmtId="43" fontId="15" fillId="0" borderId="8" xfId="4" applyFont="1" applyFill="1" applyBorder="1" applyAlignment="1">
      <alignment horizontal="center" vertical="center"/>
    </xf>
    <xf numFmtId="6" fontId="18" fillId="4" borderId="8" xfId="4" applyNumberFormat="1" applyFont="1" applyFill="1" applyBorder="1" applyAlignment="1">
      <alignment horizontal="center" vertical="center"/>
    </xf>
    <xf numFmtId="14" fontId="14" fillId="7" borderId="8" xfId="0" applyNumberFormat="1" applyFont="1" applyFill="1" applyBorder="1" applyAlignment="1">
      <alignment horizontal="center" vertical="center"/>
    </xf>
    <xf numFmtId="14" fontId="14" fillId="4" borderId="8" xfId="0" applyNumberFormat="1" applyFont="1" applyFill="1" applyBorder="1" applyAlignment="1">
      <alignment horizontal="center" vertical="center"/>
    </xf>
    <xf numFmtId="14" fontId="19" fillId="4" borderId="8" xfId="0" applyNumberFormat="1" applyFont="1" applyFill="1" applyBorder="1" applyAlignment="1">
      <alignment horizontal="center" vertical="center"/>
    </xf>
    <xf numFmtId="14" fontId="14" fillId="0" borderId="21" xfId="0" applyNumberFormat="1" applyFont="1" applyBorder="1" applyAlignment="1">
      <alignment horizontal="center" vertical="center"/>
    </xf>
    <xf numFmtId="172" fontId="20" fillId="0" borderId="8" xfId="0" applyNumberFormat="1" applyFont="1" applyBorder="1" applyAlignment="1">
      <alignment horizontal="center" vertical="center"/>
    </xf>
    <xf numFmtId="44" fontId="20" fillId="0" borderId="8" xfId="5" applyFont="1" applyFill="1" applyBorder="1" applyAlignment="1">
      <alignment horizontal="center" vertical="center"/>
    </xf>
    <xf numFmtId="167" fontId="20" fillId="0" borderId="8" xfId="2" applyNumberFormat="1" applyFont="1" applyFill="1" applyBorder="1" applyAlignment="1">
      <alignment horizontal="center" vertical="center"/>
    </xf>
    <xf numFmtId="0" fontId="15" fillId="0" borderId="8" xfId="3" applyFont="1" applyFill="1" applyBorder="1" applyAlignment="1">
      <alignment horizontal="center" vertical="center" wrapText="1"/>
    </xf>
    <xf numFmtId="0" fontId="25" fillId="0" borderId="8" xfId="3" applyFont="1" applyFill="1" applyBorder="1" applyAlignment="1">
      <alignment horizontal="center" vertical="center" wrapText="1"/>
    </xf>
    <xf numFmtId="15" fontId="20" fillId="0" borderId="8" xfId="0" applyNumberFormat="1" applyFont="1" applyBorder="1" applyAlignment="1">
      <alignment horizontal="center" vertical="center" wrapText="1"/>
    </xf>
    <xf numFmtId="172" fontId="20" fillId="0" borderId="8" xfId="0" applyNumberFormat="1" applyFont="1" applyBorder="1" applyAlignment="1">
      <alignment horizontal="center" vertical="center" wrapText="1"/>
    </xf>
    <xf numFmtId="0" fontId="25" fillId="0" borderId="14" xfId="3" applyFont="1" applyFill="1" applyBorder="1" applyAlignment="1">
      <alignment horizontal="center" vertical="center" wrapText="1"/>
    </xf>
    <xf numFmtId="173" fontId="20" fillId="0" borderId="8" xfId="6" applyNumberFormat="1" applyFont="1" applyFill="1" applyBorder="1" applyAlignment="1">
      <alignment horizontal="center" vertical="center" wrapText="1"/>
    </xf>
    <xf numFmtId="44" fontId="20" fillId="0" borderId="8" xfId="1" applyFont="1" applyFill="1" applyBorder="1" applyAlignment="1">
      <alignment horizontal="center" vertical="center" wrapText="1"/>
    </xf>
    <xf numFmtId="0" fontId="20" fillId="5" borderId="13" xfId="0" applyFont="1" applyFill="1" applyBorder="1" applyAlignment="1">
      <alignment horizontal="center" vertical="center" wrapText="1"/>
    </xf>
    <xf numFmtId="0" fontId="17" fillId="0" borderId="8" xfId="3" applyFont="1" applyFill="1" applyBorder="1" applyAlignment="1">
      <alignment horizontal="center" vertical="center"/>
    </xf>
    <xf numFmtId="0" fontId="15" fillId="0" borderId="16" xfId="0" applyFont="1" applyBorder="1" applyAlignment="1">
      <alignment horizontal="center" vertical="center" wrapText="1"/>
    </xf>
    <xf numFmtId="171" fontId="15" fillId="0" borderId="8" xfId="4" applyNumberFormat="1" applyFont="1" applyFill="1" applyBorder="1" applyAlignment="1">
      <alignment horizontal="center" vertical="center"/>
    </xf>
  </cellXfs>
  <cellStyles count="7">
    <cellStyle name="Currency" xfId="6" xr:uid="{FF991E3B-3100-4EB7-A2D6-D4CDEE85A53C}"/>
    <cellStyle name="Hipervínculo" xfId="3" builtinId="8"/>
    <cellStyle name="Millares" xfId="4" builtinId="3"/>
    <cellStyle name="Moneda" xfId="1" builtinId="4"/>
    <cellStyle name="Moneda 2" xfId="5" xr:uid="{0622F0A3-22C1-4B7D-8FE3-483AC9ADC01C}"/>
    <cellStyle name="Normal" xfId="0" builtinId="0"/>
    <cellStyle name="Porcentaje" xfId="2" builtinId="5"/>
  </cellStyles>
  <dxfs count="12">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00B0F0"/>
      </font>
    </dxf>
    <dxf>
      <font>
        <color rgb="FF00B0F0"/>
      </font>
    </dxf>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51220</xdr:rowOff>
    </xdr:from>
    <xdr:to>
      <xdr:col>0</xdr:col>
      <xdr:colOff>847725</xdr:colOff>
      <xdr:row>2</xdr:row>
      <xdr:rowOff>194084</xdr:rowOff>
    </xdr:to>
    <xdr:pic>
      <xdr:nvPicPr>
        <xdr:cNvPr id="2" name="Imagen 1">
          <a:extLst>
            <a:ext uri="{FF2B5EF4-FFF2-40B4-BE49-F238E27FC236}">
              <a16:creationId xmlns:a16="http://schemas.microsoft.com/office/drawing/2014/main" id="{C5DC185E-0A20-4117-8853-A81163069D6C}"/>
            </a:ext>
          </a:extLst>
        </xdr:cNvPr>
        <xdr:cNvPicPr>
          <a:picLocks noChangeAspect="1"/>
        </xdr:cNvPicPr>
      </xdr:nvPicPr>
      <xdr:blipFill>
        <a:blip xmlns:r="http://schemas.openxmlformats.org/officeDocument/2006/relationships" r:embed="rId1"/>
        <a:stretch>
          <a:fillRect/>
        </a:stretch>
      </xdr:blipFill>
      <xdr:spPr>
        <a:xfrm>
          <a:off x="142875" y="51220"/>
          <a:ext cx="704850" cy="876289"/>
        </a:xfrm>
        <a:prstGeom prst="rect">
          <a:avLst/>
        </a:prstGeom>
      </xdr:spPr>
    </xdr:pic>
    <xdr:clientData/>
  </xdr:twoCellAnchor>
  <xdr:twoCellAnchor editAs="oneCell">
    <xdr:from>
      <xdr:col>0</xdr:col>
      <xdr:colOff>142875</xdr:colOff>
      <xdr:row>634</xdr:row>
      <xdr:rowOff>51220</xdr:rowOff>
    </xdr:from>
    <xdr:to>
      <xdr:col>0</xdr:col>
      <xdr:colOff>847725</xdr:colOff>
      <xdr:row>634</xdr:row>
      <xdr:rowOff>815114</xdr:rowOff>
    </xdr:to>
    <xdr:pic>
      <xdr:nvPicPr>
        <xdr:cNvPr id="3" name="Imagen 2">
          <a:extLst>
            <a:ext uri="{FF2B5EF4-FFF2-40B4-BE49-F238E27FC236}">
              <a16:creationId xmlns:a16="http://schemas.microsoft.com/office/drawing/2014/main" id="{9D60ADA9-06D6-4C86-96C6-E8DB117CF8F0}"/>
            </a:ext>
          </a:extLst>
        </xdr:cNvPr>
        <xdr:cNvPicPr>
          <a:picLocks noChangeAspect="1"/>
        </xdr:cNvPicPr>
      </xdr:nvPicPr>
      <xdr:blipFill>
        <a:blip xmlns:r="http://schemas.openxmlformats.org/officeDocument/2006/relationships" r:embed="rId1"/>
        <a:stretch>
          <a:fillRect/>
        </a:stretch>
      </xdr:blipFill>
      <xdr:spPr>
        <a:xfrm>
          <a:off x="142875" y="0"/>
          <a:ext cx="704850" cy="7638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olivargovco-my.sharepoint.com/personal/mospino_bolivar_gov_co/Documents/Documentos/APPUI/20251204%20INFORME%20APPUI%20NOV%202025/20251130%20EXCEL%20MATRIZ%20CONTRATACION_NOV%202025.xlsx" TargetMode="External"/><Relationship Id="rId1" Type="http://schemas.openxmlformats.org/officeDocument/2006/relationships/externalLinkPath" Target="https://bolivargovco-my.sharepoint.com/personal/mospino_bolivar_gov_co/Documents/Documentos/APPUI/20251204%20INFORME%20APPUI%20NOV%202025/20251130%20EXCEL%20MATRIZ%20CONTRATACION_NOV%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D2vJhgf-RESQPWc0_GklC65xS2kVkQpHp8q3wDHyUt-PchyIxGLVQZDZetxouEZQ" itemId="014VBZMPPTRR2E7HLZHZE354N7YIEZZQ25">
      <xxl21:absoluteUrl r:id="rId2"/>
    </xxl21:alternateUrls>
    <sheetNames>
      <sheetName val="MATRIZ CONTRATACIO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38958968&amp;isFromPublicArea=True&amp;isModal=False" TargetMode="External"/><Relationship Id="rId21" Type="http://schemas.openxmlformats.org/officeDocument/2006/relationships/hyperlink" Target="https://community.secop.gov.co/Public/Tendering/OpportunityDetail/Index?noticeUID=CO1.NTC.8416362&amp;isFromPublicArea=True&amp;isModal=False" TargetMode="External"/><Relationship Id="rId42" Type="http://schemas.openxmlformats.org/officeDocument/2006/relationships/hyperlink" Target="https://community.secop.gov.co/Public/Tendering/OpportunityDetail/Index?noticeUID=CO1.NTC.8533948&amp;isFromPublicArea=True&amp;isModal=False" TargetMode="External"/><Relationship Id="rId63" Type="http://schemas.openxmlformats.org/officeDocument/2006/relationships/hyperlink" Target="https://community.secop.gov.co/Public/Tendering/OpportunityDetail/Index?noticeUID=CO1.NTC.8208304&amp;isFromPublicArea=True&amp;isModal=False" TargetMode="External"/><Relationship Id="rId84" Type="http://schemas.openxmlformats.org/officeDocument/2006/relationships/hyperlink" Target="https://community.secop.gov.co/Public/Tendering/OpportunityDetail/Index?noticeUID=CO1.NTC.7174749&amp;isFromPublicArea=True&amp;isModal=true&amp;asPopupView=true" TargetMode="External"/><Relationship Id="rId138" Type="http://schemas.openxmlformats.org/officeDocument/2006/relationships/hyperlink" Target="https://www.secop.gov.co/CO1ContractsManagement/Tendering/ProcurementContractEdit/View?docUniqueIdentifier=CO1.PCCNTR.7657902&amp;prevCtxUrl=https%3a%2f%2fwww.secop.gov.co%3a443%2fCO1ContractsManagement%2fTendering%2fProcurementContractManagement%2fIndex&amp;prevCtxLbl=Contratos+" TargetMode="External"/><Relationship Id="rId107" Type="http://schemas.openxmlformats.org/officeDocument/2006/relationships/hyperlink" Target="https://community.secop.gov.co/Public/Tendering/OpportunityDetail/Index?noticeUID=CO1.NTC.7206585&amp;isFromPublicArea=True&amp;isModal=False" TargetMode="External"/><Relationship Id="rId11" Type="http://schemas.openxmlformats.org/officeDocument/2006/relationships/hyperlink" Target="https://community.secop.gov.co/Public/Tendering/OpportunityDetail/Index?noticeUID=CO1.NTC.8407077&amp;isFromPublicArea=True&amp;isModal=False" TargetMode="External"/><Relationship Id="rId32" Type="http://schemas.openxmlformats.org/officeDocument/2006/relationships/hyperlink" Target="https://community.secop.gov.co/Public/Tendering/OpportunityDetail/Index?noticeUID=CO1.NTC.8532252&amp;isFromPublicArea=True&amp;isModal=False" TargetMode="External"/><Relationship Id="rId53" Type="http://schemas.openxmlformats.org/officeDocument/2006/relationships/hyperlink" Target="https://community.secop.gov.co/Public/Tendering/OpportunityDetail/Index?noticeUID=CO1.NTC.8686640&amp;isFromPublicArea=True&amp;isModal=False" TargetMode="External"/><Relationship Id="rId74" Type="http://schemas.openxmlformats.org/officeDocument/2006/relationships/hyperlink" Target="https://community.secop.gov.co/Public/Tendering/OpportunityDetail/Index?noticeUID=CO1.NTC.8203287&amp;isFromPublicArea=True&amp;isModal=False" TargetMode="External"/><Relationship Id="rId128" Type="http://schemas.openxmlformats.org/officeDocument/2006/relationships/hyperlink" Target="https://community.secop.gov.co/Public/Tendering/OpportunityDetail/Index?noticeUID=CO1.NTC.8608455" TargetMode="External"/><Relationship Id="rId149" Type="http://schemas.openxmlformats.org/officeDocument/2006/relationships/hyperlink" Target="https://www.secop.gov.co/CO1ContractsManagement/Tendering/ProcurementContractEdit/View?docUniqueIdentifier=CO1.PCCNTR.8283285&amp;awardUniqueIdentifier=CO1.AWD.2352364&amp;buyerDossierUniqueIdentifier=CO1.BDOS.8668412&amp;id=5074892&amp;prevCtxUrl=https%3a%2f%2fwww.secop.gov.co%2fCO1BusinessLine%2fTendering%2fBuyerDossierWorkspace%2fIndex%3fsortingState%3dLastModifiedDESC%26showAdvancedSearch%3dFalse%26showAdvancedSearchFields%3dFalse%26selectedDossier%3dCO1.BDOS.8668412%26selectedRequest%3dCO1.REQ.8824900%26&amp;prevCtxLbl=Procesos+de+la+Entidad+Estatal" TargetMode="External"/><Relationship Id="rId5" Type="http://schemas.openxmlformats.org/officeDocument/2006/relationships/hyperlink" Target="https://community.secop.gov.co/Public/Tendering/OpportunityDetail/Index?noticeUID=CO1.NTC.8370744&amp;isFromPublicArea=True&amp;isModal=False" TargetMode="External"/><Relationship Id="rId95" Type="http://schemas.openxmlformats.org/officeDocument/2006/relationships/hyperlink" Target="https://community.secop.gov.co/Public/Tendering/ContractDetailView/Index?UniqueIdentifier=CO1.PCCNTR.7322737&amp;AwardContractDetailId=5450453&amp;IsFromMarketplace=False&amp;IsFromContractNotice=True&amp;isModal=true&amp;asPopupView=true" TargetMode="External"/><Relationship Id="rId22" Type="http://schemas.openxmlformats.org/officeDocument/2006/relationships/hyperlink" Target="https://community.secop.gov.co/Public/Tendering/OpportunityDetail/Index?noticeUID=CO1.NTC.8416396&amp;isFromPublicArea=True&amp;isModal=False" TargetMode="External"/><Relationship Id="rId27" Type="http://schemas.openxmlformats.org/officeDocument/2006/relationships/hyperlink" Target="https://community.secop.gov.co/Public/Tendering/OpportunityDetail/Index?noticeUID=CO1.NTC.8455315&amp;isFromPublicArea=True&amp;isModal=False" TargetMode="External"/><Relationship Id="rId43" Type="http://schemas.openxmlformats.org/officeDocument/2006/relationships/hyperlink" Target="https://community.secop.gov.co/Public/Tendering/OpportunityDetail/Index?noticeUID=CO1.NTC.8565951&amp;isFromPublicArea=True&amp;isModal=False" TargetMode="External"/><Relationship Id="rId48" Type="http://schemas.openxmlformats.org/officeDocument/2006/relationships/hyperlink" Target="https://community.secop.gov.co/Public/Tendering/OpportunityDetail/Index?noticeUID=CO1.NTC.8567286&amp;isFromPublicArea=True&amp;isModal=False" TargetMode="External"/><Relationship Id="rId64" Type="http://schemas.openxmlformats.org/officeDocument/2006/relationships/hyperlink" Target="https://community.secop.gov.co/Public/Tendering/OpportunityDetail/Index?noticeUID=CO1.NTC.7914818&amp;isFromPublicArea=True&amp;isModal=False" TargetMode="External"/><Relationship Id="rId69" Type="http://schemas.openxmlformats.org/officeDocument/2006/relationships/hyperlink" Target="https://community.secop.gov.co/Public/Tendering/OpportunityDetail/Index?noticeUID=CO1.NTC.8223624&amp;isFromPublicArea=True&amp;isModal=False" TargetMode="External"/><Relationship Id="rId113" Type="http://schemas.openxmlformats.org/officeDocument/2006/relationships/hyperlink" Target="https://community.secop.gov.co/Public/Tendering/OpportunityDetail/Index?noticeUID=CO1.NTC.7992483&amp;isFromPublicArea=True&amp;isModal=False" TargetMode="External"/><Relationship Id="rId118" Type="http://schemas.openxmlformats.org/officeDocument/2006/relationships/hyperlink" Target="https://community.secop.gov.co/Public/Tendering/ContractNoticePhases/View?PPI=CO1.PPI.38962991&amp;isFromPublicArea=True&amp;isModal=False" TargetMode="External"/><Relationship Id="rId13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8240483" TargetMode="External"/><Relationship Id="rId139" Type="http://schemas.openxmlformats.org/officeDocument/2006/relationships/hyperlink" Target="https://www.secop.gov.co/CO1ContractsManagement/Tendering/ProcurementContractEdit/View?docUniqueIdentifier=CO1.PCCNTR.7898313&amp;prevCtxUrl=https%3a%2f%2fwww.secop.gov.co%3a443%2fCO1ContractsManagement%2fTendering%2fProcurementContractManagement%2fIndex&amp;prevCtxLbl=Contratos+" TargetMode="External"/><Relationship Id="rId80" Type="http://schemas.openxmlformats.org/officeDocument/2006/relationships/hyperlink" Target="https://community.secop.gov.co/Public/Tendering/OpportunityDetail/Index?noticeUID=CO1.NTC.8381248&amp;isFromPublicArea=True&amp;isModal=true&amp;asPopupView=true" TargetMode="External"/><Relationship Id="rId85" Type="http://schemas.openxmlformats.org/officeDocument/2006/relationships/hyperlink" Target="https://community.secop.gov.co/Public/Tendering/OpportunityDetail/Index?noticeUID=CO1.NTC.6875391&amp;isFromPublicArea=True&amp;isModal=true&amp;asPopupView=true" TargetMode="External"/><Relationship Id="rId150" Type="http://schemas.openxmlformats.org/officeDocument/2006/relationships/hyperlink" Target="https://www.secop.gov.co/CO1ContractsManagement/Tendering/ProcurementContractEdit/View?docUniqueIdentifier=CO1.PCCNTR.8287814&amp;awardUniqueIdentifier=CO1.AWD.2353803&amp;buyerDossierUniqueIdentifier=CO1.BDOS.8669007&amp;id=5077955&amp;prevCtxUrl=https%3a%2f%2fwww.secop.gov.co%2fCO1BusinessLine%2fTendering%2fBuyerDossierWorkspace%2fIndex%3fsortingState%3dLastModifiedDESC%26showAdvancedSearch%3dFalse%26showAdvancedSearchFields%3dFalse%26selectedDossier%3dCO1.BDOS.8669007%26selectedRequest%3dCO1.REQ.8826008%26&amp;prevCtxLbl=Procesos+de+la+Entidad+Estatal" TargetMode="External"/><Relationship Id="rId155" Type="http://schemas.openxmlformats.org/officeDocument/2006/relationships/drawing" Target="../drawings/drawing1.xml"/><Relationship Id="rId12" Type="http://schemas.openxmlformats.org/officeDocument/2006/relationships/hyperlink" Target="https://community.secop.gov.co/Public/Tendering/OpportunityDetail/Index?noticeUID=CO1.NTC.8407150&amp;isFromPublicArea=True&amp;isModal=False" TargetMode="External"/><Relationship Id="rId17" Type="http://schemas.openxmlformats.org/officeDocument/2006/relationships/hyperlink" Target="https://community.secop.gov.co/Public/Tendering/OpportunityDetail/Index?noticeUID=CO1.NTC.8406115&amp;isFromPublicArea=True&amp;isModal=False" TargetMode="External"/><Relationship Id="rId33" Type="http://schemas.openxmlformats.org/officeDocument/2006/relationships/hyperlink" Target="https://community.secop.gov.co/Public/Tendering/OpportunityDetail/Index?noticeUID=CO1.NTC.8531970&amp;isFromPublicArea=True&amp;isModal=False" TargetMode="External"/><Relationship Id="rId38" Type="http://schemas.openxmlformats.org/officeDocument/2006/relationships/hyperlink" Target="https://community.secop.gov.co/Public/Tendering/OpportunityDetail/Index?noticeUID=CO1.NTC.8534569&amp;isFromPublicArea=True&amp;isModal=False" TargetMode="External"/><Relationship Id="rId59" Type="http://schemas.openxmlformats.org/officeDocument/2006/relationships/hyperlink" Target="https://community.secop.gov.co/Public/Tendering/OpportunityDetail/Index?noticeUID=CO1.NTC.8773030&amp;isFromPublicArea=True&amp;isModal=False" TargetMode="External"/><Relationship Id="rId103" Type="http://schemas.openxmlformats.org/officeDocument/2006/relationships/hyperlink" Target="https://community.secop.gov.co/Public/Tendering/OpportunityDetail/Index?noticeUID=CO1.NTC.7098486&amp;isFromPublicArea=True&amp;isModal=False" TargetMode="External"/><Relationship Id="rId108" Type="http://schemas.openxmlformats.org/officeDocument/2006/relationships/hyperlink" Target="https://community.secop.gov.co/Public/Tendering/OpportunityDetail/Index?noticeUID=CO1.NTC.7206583&amp;isFromPublicArea=True&amp;isModal=False" TargetMode="External"/><Relationship Id="rId124" Type="http://schemas.openxmlformats.org/officeDocument/2006/relationships/hyperlink" Target="https://community.secop.gov.co/Public/Tendering/OpportunityDetail/Index?noticeUID=CO1.NTC.8748667" TargetMode="External"/><Relationship Id="rId129" Type="http://schemas.openxmlformats.org/officeDocument/2006/relationships/hyperlink" Target="https://community.secop.gov.co/Public/Tendering/OpportunityDetail/Index?noticeUID=CO1.NTC.8613547" TargetMode="External"/><Relationship Id="rId54" Type="http://schemas.openxmlformats.org/officeDocument/2006/relationships/hyperlink" Target="https://community.secop.gov.co/Public/Tendering/OpportunityDetail/Index?noticeUID=CO1.NTC.8686721&amp;isFromPublicArea=True&amp;isModal=False" TargetMode="External"/><Relationship Id="rId70" Type="http://schemas.openxmlformats.org/officeDocument/2006/relationships/hyperlink" Target="https://community.secop.gov.co/Public/Tendering/OpportunityDetail/Index?noticeUID=CO1.NTC.7526203&amp;isFromPublicArea=True&amp;isModal=False" TargetMode="External"/><Relationship Id="rId75" Type="http://schemas.openxmlformats.org/officeDocument/2006/relationships/hyperlink" Target="https://community.secop.gov.co/Public/Tendering/ContractNoticePhases/View?PPI=CO1.PPI.32023930&amp;isFromPublicArea=True&amp;isModal=False" TargetMode="External"/><Relationship Id="rId91" Type="http://schemas.openxmlformats.org/officeDocument/2006/relationships/hyperlink" Target="https://community.secop.gov.co/Public/Tendering/ContractDetailView/Index?UniqueIdentifier=CO1.PCCNTR.8083400&amp;AwardContractDetailId=6169462&amp;IsFromMarketplace=False&amp;IsFromContractNotice=True&amp;isModal=true&amp;asPopupView=true" TargetMode="External"/><Relationship Id="rId96" Type="http://schemas.openxmlformats.org/officeDocument/2006/relationships/hyperlink" Target="https://community.secop.gov.co/Public/Tendering/ContractDetailView/Index?UniqueIdentifier=CO1.PCCNTR.7322283&amp;AwardContractDetailId=5449229&amp;IsFromMarketplace=False&amp;IsFromContractNotice=True&amp;isModal=true&amp;asPopupView=true" TargetMode="External"/><Relationship Id="rId140" Type="http://schemas.openxmlformats.org/officeDocument/2006/relationships/hyperlink" Target="https://www.secop.gov.co/CO1ContractsManagement/Tendering/ProcurementContractEdit/View?docUniqueIdentifier=CO1.PCCNTR.8099243&amp;awardUniqueIdentifier=CO1.AWD.2309667&amp;buyerDossierUniqueIdentifier=CO1.BDOS.8434435&amp;id=4945852&amp;prevCtxUrl=https%3a%2f%2fwww.secop.gov.co%2fCO1BusinessLine%2fTendering%2fBuyerDossierWorkspace%2fIndex%3fsortingState%3dLastModifiedDESC%26showAdvancedSearch%3dFalse%26showAdvancedSearchFields%3dFalse%26selectedDossier%3dCO1.BDOS.8434435%26selectedRequest%3dCO1.REQ.8587117%26&amp;prevCtxLbl=Procesos+de+la+Entidad+Estatal" TargetMode="External"/><Relationship Id="rId145" Type="http://schemas.openxmlformats.org/officeDocument/2006/relationships/hyperlink" Target="https://www.secop.gov.co/CO1ContractsManagement/Tendering/ProcurementContractEdit/View?docUniqueIdentifier=CO1.PCCNTR.8185686&amp;awardUniqueIdentifier=&amp;buyerDossierUniqueIdentifier=CO1.BDOS.8562467&amp;id=5006169&amp;prevCtxUrl=https%3a%2f%2fwww.secop.gov.co%2fCO1BusinessLine%2fTendering%2fBuyerDossierWorkspace%2fIndex%3fsortingState%3dLastModifiedDESC%26showAdvancedSearch%3dFalse%26showAdvancedSearchFields%3dFalse%26selectedDossier%3dCO1.BDOS.8562467%26selectedRequest%3dCO1.REQ.8717153%26&amp;prevCtxLbl=Procesos+de+la+Entidad+Estatal" TargetMode="External"/><Relationship Id="rId1" Type="http://schemas.openxmlformats.org/officeDocument/2006/relationships/hyperlink" Target="https://community.secop.gov.co/Public/Tendering/OpportunityDetail/Index?noticeUID=CO1.NTC.8369985&amp;isFromPublicArea=True&amp;isModal=False" TargetMode="External"/><Relationship Id="rId6" Type="http://schemas.openxmlformats.org/officeDocument/2006/relationships/hyperlink" Target="https://community.secop.gov.co/Public/Tendering/OpportunityDetail/Index?noticeUID=CO1.NTC.8371056&amp;isFromPublicArea=True&amp;isModal=False" TargetMode="External"/><Relationship Id="rId23" Type="http://schemas.openxmlformats.org/officeDocument/2006/relationships/hyperlink" Target="https://community.secop.gov.co/Public/Tendering/OpportunityDetail/Index?noticeUID=CO1.NTC.8416825&amp;isFromPublicArea=True&amp;isModal=False" TargetMode="External"/><Relationship Id="rId28" Type="http://schemas.openxmlformats.org/officeDocument/2006/relationships/hyperlink" Target="https://community.secop.gov.co/Public/Tendering/OpportunityDetail/Index?noticeUID=CO1.NTC.8455176&amp;isFromPublicArea=True&amp;isModal=False" TargetMode="External"/><Relationship Id="rId49" Type="http://schemas.openxmlformats.org/officeDocument/2006/relationships/hyperlink" Target="https://community.secop.gov.co/Public/Tendering/OpportunityDetail/Index?noticeUID=CO1.NTC.8677882&amp;isFromPublicArea=True&amp;isModal=False" TargetMode="External"/><Relationship Id="rId114" Type="http://schemas.openxmlformats.org/officeDocument/2006/relationships/hyperlink" Target="https://community.secop.gov.co/Public/Tendering/ContractNoticePhases/View?PPI=CO1.PPI.38557174&amp;isFromPublicArea=True&amp;isModal=False" TargetMode="External"/><Relationship Id="rId119" Type="http://schemas.openxmlformats.org/officeDocument/2006/relationships/hyperlink" Target="https://community.secop.gov.co/Public/Tendering/ContractNoticePhases/View?PPI=CO1.PPI.39294179&amp;isFromPublicArea=True&amp;isModal=False" TargetMode="External"/><Relationship Id="rId44" Type="http://schemas.openxmlformats.org/officeDocument/2006/relationships/hyperlink" Target="https://community.secop.gov.co/Public/Tendering/OpportunityDetail/Index?noticeUID=CO1.NTC.8566401&amp;isFromPublicArea=True&amp;isModal=False" TargetMode="External"/><Relationship Id="rId60" Type="http://schemas.openxmlformats.org/officeDocument/2006/relationships/hyperlink" Target="https://community.secop.gov.co/Public/Tendering/OpportunityDetail/Index?noticeUID=CO1.NTC.8859392&amp;isFromPublicArea=True&amp;isModal=False" TargetMode="External"/><Relationship Id="rId65" Type="http://schemas.openxmlformats.org/officeDocument/2006/relationships/hyperlink" Target="https://community.secop.gov.co/Public/Tendering/OpportunityDetail/Index?noticeUID=CO1.NTC.7614962&amp;isFromPublicArea=True&amp;isModal=true&amp;asPopupView=true" TargetMode="External"/><Relationship Id="rId81" Type="http://schemas.openxmlformats.org/officeDocument/2006/relationships/hyperlink" Target="https://community.secop.gov.co/Public/Tendering/ContractDetailView/Index?UniqueIdentifier=CO1.PCCNTR.8256778&amp;AwardContractDetailId=6322001&amp;IsFromMarketplace=False&amp;IsFromContractNotice=True&amp;isModal=true&amp;asPopupView=true" TargetMode="External"/><Relationship Id="rId86" Type="http://schemas.openxmlformats.org/officeDocument/2006/relationships/hyperlink" Target="https://community.secop.gov.co/Public/Tendering/OpportunityDetail/Index?noticeUID=CO1.NTC.7187915&amp;isFromPublicArea=True&amp;isModal=true&amp;asPopupView=true" TargetMode="External"/><Relationship Id="rId130" Type="http://schemas.openxmlformats.org/officeDocument/2006/relationships/hyperlink" Target="https://community.secop.gov.co/Public/Tendering/OpportunityDetail/Index?noticeUID=CO1.NTC.8536527" TargetMode="External"/><Relationship Id="rId135" Type="http://schemas.openxmlformats.org/officeDocument/2006/relationships/hyperlink" Target="https://community.secop.gov.co/Public/Tendering/OpportunityDetail/Index?noticeUID=CO1.NTC.8705877&amp;isFromPublicArea=True&amp;isModal=False" TargetMode="External"/><Relationship Id="rId151" Type="http://schemas.openxmlformats.org/officeDocument/2006/relationships/hyperlink" Target="https://www.secop.gov.co/CO1ContractsManagement/Tendering/ProcurementContractEdit/View?docUniqueIdentifier=CO1.PCCNTR.8290292&amp;awardUniqueIdentifier=&amp;buyerDossierUniqueIdentifier=CO1.BDOS.8708993&amp;id=5080784&amp;prevCtxUrl=https%3a%2f%2fwww.secop.gov.co%2fCO1BusinessLine%2fTendering%2fBuyerDossierWorkspace%2fIndex%3fsortingState%3dLastModifiedDESC%26showAdvancedSearch%3dFalse%26showAdvancedSearchFields%3dFalse%26selectedDossier%3dCO1.BDOS.8708993%26selectedRequest%3dCO1.REQ.8867334%26&amp;prevCtxLbl=Procesos+de+la+Entidad+Estatal" TargetMode="External"/><Relationship Id="rId13" Type="http://schemas.openxmlformats.org/officeDocument/2006/relationships/hyperlink" Target="https://community.secop.gov.co/Public/Tendering/OpportunityDetail/Index?noticeUID=CO1.NTC.8407261&amp;isFromPublicArea=True&amp;isModal=False" TargetMode="External"/><Relationship Id="rId18" Type="http://schemas.openxmlformats.org/officeDocument/2006/relationships/hyperlink" Target="https://community.secop.gov.co/Public/Tendering/OpportunityDetail/Index?noticeUID=CO1.NTC.8416032&amp;isFromPublicArea=True&amp;isModal=False" TargetMode="External"/><Relationship Id="rId39" Type="http://schemas.openxmlformats.org/officeDocument/2006/relationships/hyperlink" Target="https://community.secop.gov.co/Public/Tendering/OpportunityDetail/Index?noticeUID=CO1.NTC.8534730&amp;isFromPublicArea=True&amp;isModal=False" TargetMode="External"/><Relationship Id="rId109" Type="http://schemas.openxmlformats.org/officeDocument/2006/relationships/hyperlink" Target="https://community.secop.gov.co/Public/Tendering/OpportunityDetail/Index?noticeUID=CO1.NTC.7688646&amp;isFromPublicArea=True&amp;isModal=False" TargetMode="External"/><Relationship Id="rId34" Type="http://schemas.openxmlformats.org/officeDocument/2006/relationships/hyperlink" Target="https://community.secop.gov.co/Public/Tendering/OpportunityDetail/Index?noticeUID=CO1.NTC.8532334&amp;isFromPublicArea=True&amp;isModal=False" TargetMode="External"/><Relationship Id="rId50" Type="http://schemas.openxmlformats.org/officeDocument/2006/relationships/hyperlink" Target="https://community.secop.gov.co/Public/Tendering/OpportunityDetail/Index?noticeUID=CO1.NTC.8678311&amp;isFromPublicArea=True&amp;isModal=False" TargetMode="External"/><Relationship Id="rId55" Type="http://schemas.openxmlformats.org/officeDocument/2006/relationships/hyperlink" Target="https://community.secop.gov.co/Public/Tendering/OpportunityDetail/Index?noticeUID=CO1.NTC.8686619&amp;isFromPublicArea=True&amp;isModal=False" TargetMode="External"/><Relationship Id="rId76" Type="http://schemas.openxmlformats.org/officeDocument/2006/relationships/hyperlink" Target="https://community.secop.gov.co/Public/Tendering/OpportunityDetail/Index?noticeUID=CO1.NTC.7956859&amp;isFromPublicArea=True&amp;isModal=False" TargetMode="External"/><Relationship Id="rId97" Type="http://schemas.openxmlformats.org/officeDocument/2006/relationships/hyperlink" Target="https://community.secop.gov.co/Public/Tendering/OpportunityDetail/Index?noticeUID=CO1.NTC.5717801" TargetMode="External"/><Relationship Id="rId104" Type="http://schemas.openxmlformats.org/officeDocument/2006/relationships/hyperlink" Target="https://community.secop.gov.co/Public/Tendering/OpportunityDetail/Index?noticeUID=CO1.NTC.7206586&amp;isFromPublicArea=True&amp;isModal=False" TargetMode="External"/><Relationship Id="rId120" Type="http://schemas.openxmlformats.org/officeDocument/2006/relationships/hyperlink" Target="https://www.secop.gov.co/CO1ContractsManagement/Tendering/ProcurementContractEdit/View?docUniqueIdentifier=CO1.PCCNTR.7669223&amp;awardUniqueIdentifier=&amp;buyerDossierUniqueIdentifier=CO1.BDOS.7841322&amp;id=4658096&amp;prevCtxUrl=https%3a%2f%2fwww.secop.gov.co%2fCO1BusinessLine%2fTendering%2fBuyerDossierWorkspace%2fIndex%3fallWords2Search%3dRE-SMDS-001-2025%26sortingState%3dLastModifiedDESC%26showAdvancedSearch%3dTrue%26showAdvancedSearchFields%3dTrue%26selectedDossier%3dCO1.BDOS.7841322%26selectedRequest%3dCO1.REQ.7979859%26&amp;prevCtxLbl=Procesos+de+la+Entidad+Estatal" TargetMode="External"/><Relationship Id="rId125" Type="http://schemas.openxmlformats.org/officeDocument/2006/relationships/hyperlink" Target="https://community.secop.gov.co/Public/Tendering/OpportunityDetail/Index?noticeUID=CO1.NTC.8613570" TargetMode="External"/><Relationship Id="rId141" Type="http://schemas.openxmlformats.org/officeDocument/2006/relationships/hyperlink" Target="https://www.secop.gov.co/CO1ContractsManagement/Tendering/ProcurementContractEdit/View?docUniqueIdentifier=CO1.PCCNTR.8128213&amp;awardUniqueIdentifier=&amp;buyerDossierUniqueIdentifier=CO1.BDOS.8478946&amp;id=4966412&amp;prevCtxUrl=https%3a%2f%2fwww.secop.gov.co%2fCO1BusinessLine%2fTendering%2fBuyerDossierWorkspace%2fIndex%3fsortingState%3dLastModifiedDESC%26showAdvancedSearch%3dFalse%26showAdvancedSearchFields%3dFalse%26selectedDossier%3dCO1.BDOS.8478946%26selectedRequest%3dCO1.REQ.8632307%26&amp;prevCtxLbl=Procesos+de+la+Entidad+Estatal" TargetMode="External"/><Relationship Id="rId146" Type="http://schemas.openxmlformats.org/officeDocument/2006/relationships/hyperlink" Target="https://www.secop.gov.co/CO1ContractsManagement/Tendering/ProcurementContractEdit/View?docUniqueIdentifier=CO1.PCCNTR.8186469&amp;awardUniqueIdentifier=&amp;buyerDossierUniqueIdentifier=CO1.BDOS.8564344&amp;id=5006868&amp;prevCtxUrl=https%3a%2f%2fwww.secop.gov.co%2fCO1BusinessLine%2fTendering%2fBuyerDossierWorkspace%2fIndex%3fsortingState%3dLastModifiedDESC%26showAdvancedSearch%3dFalse%26showAdvancedSearchFields%3dFalse%26selectedDossier%3dCO1.BDOS.8564344%26selectedRequest%3dCO1.REQ.8719051%26&amp;prevCtxLbl=Procesos+de+la+Entidad+Estatal" TargetMode="External"/><Relationship Id="rId7" Type="http://schemas.openxmlformats.org/officeDocument/2006/relationships/hyperlink" Target="https://community.secop.gov.co/Public/Tendering/OpportunityDetail/Index?noticeUID=CO1.NTC.8371478&amp;isFromPublicArea=True&amp;isModal=False" TargetMode="External"/><Relationship Id="rId71" Type="http://schemas.openxmlformats.org/officeDocument/2006/relationships/hyperlink" Target="https://community.secop.gov.co/Public/Tendering/OpportunityDetail/Index?noticeUID=CO1.NTC.7525307&amp;isFromPublicArea=True&amp;isModal=False" TargetMode="External"/><Relationship Id="rId92" Type="http://schemas.openxmlformats.org/officeDocument/2006/relationships/hyperlink" Target="https://community.secop.gov.co/Public/Tendering/ContractDetailView/Index?UniqueIdentifier=CO1.PCCNTR.8083294&amp;AwardContractDetailId=6171058&amp;IsFromMarketplace=False&amp;IsFromContractNotice=True&amp;isModal=true&amp;asPopupView=true" TargetMode="External"/><Relationship Id="rId2" Type="http://schemas.openxmlformats.org/officeDocument/2006/relationships/hyperlink" Target="https://community.secop.gov.co/Public/Tendering/OpportunityDetail/Index?noticeUID=CO1.NTC.8370294&amp;isFromPublicArea=True&amp;isModal=False" TargetMode="External"/><Relationship Id="rId29" Type="http://schemas.openxmlformats.org/officeDocument/2006/relationships/hyperlink" Target="https://community.secop.gov.co/Public/Tendering/OpportunityDetail/Index?noticeUID=CO1.NTC.8483711&amp;isFromPublicArea=True&amp;isModal=False" TargetMode="External"/><Relationship Id="rId24" Type="http://schemas.openxmlformats.org/officeDocument/2006/relationships/hyperlink" Target="https://community.secop.gov.co/Public/Tendering/OpportunityDetail/Index?noticeUID=CO1.NTC.8455047&amp;isFromPublicArea=True&amp;isModal=False" TargetMode="External"/><Relationship Id="rId40" Type="http://schemas.openxmlformats.org/officeDocument/2006/relationships/hyperlink" Target="https://community.secop.gov.co/Public/Tendering/OpportunityDetail/Index?noticeUID=CO1.NTC.8533721&amp;isFromPublicArea=True&amp;isModal=False" TargetMode="External"/><Relationship Id="rId45" Type="http://schemas.openxmlformats.org/officeDocument/2006/relationships/hyperlink" Target="https://community.secop.gov.co/Public/Tendering/OpportunityDetail/Index?noticeUID=CO1.NTC.8566057&amp;isFromPublicArea=True&amp;isModal=False" TargetMode="External"/><Relationship Id="rId66" Type="http://schemas.openxmlformats.org/officeDocument/2006/relationships/hyperlink" Target="https://community.secop.gov.co/Public/Tendering/OpportunityDetail/Index?noticeUID=CO1.NTC.7549595&amp;isFromPublicArea=True&amp;isModal=False" TargetMode="External"/><Relationship Id="rId87" Type="http://schemas.openxmlformats.org/officeDocument/2006/relationships/hyperlink" Target="https://community.secop.gov.co/Public/Tendering/OpportunityDetail/Index?noticeUID=CO1.NTC.7443406&amp;isFromPublicArea=True&amp;isModal=true&amp;asPopupView=true" TargetMode="External"/><Relationship Id="rId110" Type="http://schemas.openxmlformats.org/officeDocument/2006/relationships/hyperlink" Target="https://community.secop.gov.co/Public/Tendering/OpportunityDetail/Index?noticeUID=CO1.NTC.7925372&amp;isFromPublicArea=True&amp;isModal=False" TargetMode="External"/><Relationship Id="rId115" Type="http://schemas.openxmlformats.org/officeDocument/2006/relationships/hyperlink" Target="https://community.secop.gov.co/Public/Tendering/ContractNoticePhases/View?PPI=CO1.PPI.38618328&amp;isFromPublicArea=True&amp;isModal=False" TargetMode="External"/><Relationship Id="rId131" Type="http://schemas.openxmlformats.org/officeDocument/2006/relationships/hyperlink" Target="https://community.secop.gov.co/Public/Tendering/OpportunityDetail/Index?noticeUID=CO1.NTC.8613578" TargetMode="External"/><Relationship Id="rId136" Type="http://schemas.openxmlformats.org/officeDocument/2006/relationships/hyperlink" Target="https://community.secop.gov.co/Public/Tendering/OpportunityDetail/Index?noticeUID=CO1.NTC.8664119&amp;isFromPublicArea=True&amp;isModal=False" TargetMode="External"/><Relationship Id="rId61" Type="http://schemas.openxmlformats.org/officeDocument/2006/relationships/hyperlink" Target="https://community.secop.gov.co/Public/Tendering/OpportunityDetail/Index?noticeUID=CO1.NTC.8335910&amp;isFromPublicArea=True&amp;isModal=true&amp;asPopupView=true" TargetMode="External"/><Relationship Id="rId82" Type="http://schemas.openxmlformats.org/officeDocument/2006/relationships/hyperlink" Target="https://community.secop.gov.co/Public/Tendering/OpportunityDetail/Index?noticeUID=CO1.NTC.8743464&amp;isFromPublicArea=True&amp;isModal=true&amp;asPopupView=true" TargetMode="External"/><Relationship Id="rId152" Type="http://schemas.openxmlformats.org/officeDocument/2006/relationships/hyperlink" Target="https://www.secop.gov.co/CO1ContractsManagement/Tendering/ProcurementContractEdit/View?docUniqueIdentifier=CO1.PCCNTR.8320150&amp;awardUniqueIdentifier=&amp;buyerDossierUniqueIdentifier=CO1.BDOS.8747392&amp;id=5100409&amp;prevCtxUrl=https%3a%2f%2fwww.secop.gov.co%2fCO1BusinessLine%2fTendering%2fBuyerDossierWorkspace%2fIndex%3fsortingState%3dLastModifiedDESC%26showAdvancedSearch%3dFalse%26showAdvancedSearchFields%3dFalse%26selectedDossier%3dCO1.BDOS.8747392%26selectedRequest%3dCO1.REQ.8906063%26&amp;prevCtxLbl=Procesos+de+la+Entidad+Estatal" TargetMode="External"/><Relationship Id="rId19" Type="http://schemas.openxmlformats.org/officeDocument/2006/relationships/hyperlink" Target="https://community.secop.gov.co/Public/Tendering/OpportunityDetail/Index?noticeUID=CO1.NTC.8416109&amp;isFromPublicArea=True&amp;isModal=False" TargetMode="External"/><Relationship Id="rId14" Type="http://schemas.openxmlformats.org/officeDocument/2006/relationships/hyperlink" Target="https://community.secop.gov.co/Public/Tendering/OpportunityDetail/Index?noticeUID=CO1.NTC.8404282&amp;isFromPublicArea=True&amp;isModal=False" TargetMode="External"/><Relationship Id="rId30" Type="http://schemas.openxmlformats.org/officeDocument/2006/relationships/hyperlink" Target="https://community.secop.gov.co/Public/Tendering/OpportunityDetail/Index?noticeUID=CO1.NTC.8484565&amp;isFromPublicArea=True&amp;isModal=False" TargetMode="External"/><Relationship Id="rId35" Type="http://schemas.openxmlformats.org/officeDocument/2006/relationships/hyperlink" Target="https://community.secop.gov.co/Public/Tendering/OpportunityDetail/Index?noticeUID=CO1.NTC.8532625&amp;isFromPublicArea=True&amp;isModal=False" TargetMode="External"/><Relationship Id="rId56" Type="http://schemas.openxmlformats.org/officeDocument/2006/relationships/hyperlink" Target="https://community.secop.gov.co/Public/Tendering/OpportunityDetail/Index?noticeUID=CO1.NTC.8686664&amp;isFromPublicArea=True&amp;isModal=False" TargetMode="External"/><Relationship Id="rId77" Type="http://schemas.openxmlformats.org/officeDocument/2006/relationships/hyperlink" Target="https://community.secop.gov.co/Public/Tendering/OpportunityDetail/Index?noticeUID=CO1.NTC.8040801&amp;isFromPublicArea=True&amp;isModal=False" TargetMode="External"/><Relationship Id="rId100" Type="http://schemas.openxmlformats.org/officeDocument/2006/relationships/hyperlink" Target="https://community.secop.gov.co/Public/Tendering/OpportunityDetail/Index?noticeUID=CO1.NTC.7098917&amp;isFromPublicArea=True&amp;isModal=False" TargetMode="External"/><Relationship Id="rId105" Type="http://schemas.openxmlformats.org/officeDocument/2006/relationships/hyperlink" Target="https://community.secop.gov.co/Public/Tendering/OpportunityDetail/Index?noticeUID=CO1.NTC.7206584&amp;isFromPublicArea=True&amp;isModal=False" TargetMode="External"/><Relationship Id="rId126" Type="http://schemas.openxmlformats.org/officeDocument/2006/relationships/hyperlink" Target="https://community.secop.gov.co/Public/Tendering/OpportunityDetail/Index?noticeUID=CO1.NTC.8608383" TargetMode="External"/><Relationship Id="rId147" Type="http://schemas.openxmlformats.org/officeDocument/2006/relationships/hyperlink" Target="https://www.secop.gov.co/CO1ContractsManagement/Tendering/ProcurementContractEdit/View?docUniqueIdentifier=CO1.PCCNTR.8191785&amp;awardUniqueIdentifier=&amp;buyerDossierUniqueIdentifier=CO1.BDOS.8571654&amp;id=5010536&amp;prevCtxUrl=https%3a%2f%2fwww.secop.gov.co%2fCO1BusinessLine%2fTendering%2fBuyerDossierWorkspace%2fIndex%3fsortingState%3dLastModifiedDESC%26showAdvancedSearch%3dFalse%26showAdvancedSearchFields%3dFalse%26selectedDossier%3dCO1.BDOS.8571654%26selectedRequest%3dCO1.REQ.8726468%26&amp;prevCtxLbl=Procesos+de+la+Entidad+Estatal" TargetMode="External"/><Relationship Id="rId8" Type="http://schemas.openxmlformats.org/officeDocument/2006/relationships/hyperlink" Target="https://community.secop.gov.co/Public/Tendering/OpportunityDetail/Index?noticeUID=CO1.NTC.8372010&amp;isFromPublicArea=True&amp;isModal=False" TargetMode="External"/><Relationship Id="rId51" Type="http://schemas.openxmlformats.org/officeDocument/2006/relationships/hyperlink" Target="https://community.secop.gov.co/Public/Tendering/OpportunityDetail/Index?noticeUID=CO1.NTC.8678320&amp;isFromPublicArea=True&amp;isModal=False" TargetMode="External"/><Relationship Id="rId72" Type="http://schemas.openxmlformats.org/officeDocument/2006/relationships/hyperlink" Target="https://community.secop.gov.co/Public/Tendering/OpportunityDetail/Index?noticeUID=CO1.NTC.8174378&amp;isFromPublicArea=True&amp;isModal=False" TargetMode="External"/><Relationship Id="rId93" Type="http://schemas.openxmlformats.org/officeDocument/2006/relationships/hyperlink" Target="https://community.secop.gov.co/Public/Tendering/ContractDetailView/Index?UniqueIdentifier=CO1.PCCNTR.8083287&amp;AwardContractDetailId=6169324&amp;IsFromMarketplace=False&amp;IsFromContractNotice=True&amp;isModal=true&amp;asPopupView=true" TargetMode="External"/><Relationship Id="rId98" Type="http://schemas.openxmlformats.org/officeDocument/2006/relationships/hyperlink" Target="https://community.secop.gov.co/Public/Tendering/OpportunityDetail/Index?noticeUID=CO1.NTC.5819324&amp;isFromPublicArea=True&amp;isModal=False" TargetMode="External"/><Relationship Id="rId121" Type="http://schemas.openxmlformats.org/officeDocument/2006/relationships/hyperlink" Target="https://community.secop.gov.co/Public/Tendering/OpportunityDetail/Index?noticeUID=CO1.NTC.8390126" TargetMode="External"/><Relationship Id="rId142" Type="http://schemas.openxmlformats.org/officeDocument/2006/relationships/hyperlink" Target="https://www.secop.gov.co/CO1ContractsManagement/Tendering/ProcurementContractEdit/View?docUniqueIdentifier=CO1.PCCNTR.8137043&amp;awardUniqueIdentifier=CO1.AWD.2317602&amp;buyerDossierUniqueIdentifier=CO1.BDOS.8439832&amp;id=4972009&amp;prevCtxUrl=https%3a%2f%2fwww.secop.gov.co%2fCO1BusinessLine%2fTendering%2fBuyerDossierWorkspace%2fIndex%3fsortingState%3dLastModifiedDESC%26showAdvancedSearch%3dFalse%26showAdvancedSearchFields%3dFalse%26selectedDossier%3dCO1.BDOS.8439832%26selectedRequest%3dCO1.REQ.8601148%26&amp;prevCtxLbl=Procesos+de+la+Entidad+Estatal" TargetMode="External"/><Relationship Id="rId3" Type="http://schemas.openxmlformats.org/officeDocument/2006/relationships/hyperlink" Target="https://community.secop.gov.co/Public/Tendering/OpportunityDetail/Index?noticeUID=CO1.NTC.8370537&amp;isFromPublicArea=True&amp;isModal=False" TargetMode="External"/><Relationship Id="rId25" Type="http://schemas.openxmlformats.org/officeDocument/2006/relationships/hyperlink" Target="https://community.secop.gov.co/Public/Tendering/OpportunityDetail/Index?noticeUID=CO1.NTC.8454685&amp;isFromPublicArea=True&amp;isModal=False" TargetMode="External"/><Relationship Id="rId46" Type="http://schemas.openxmlformats.org/officeDocument/2006/relationships/hyperlink" Target="https://community.secop.gov.co/Public/Tendering/OpportunityDetail/Index?noticeUID=CO1.NTC.8566098&amp;isFromPublicArea=True&amp;isModal=False" TargetMode="External"/><Relationship Id="rId67" Type="http://schemas.openxmlformats.org/officeDocument/2006/relationships/hyperlink" Target="https://community.secop.gov.co/Public/Tendering/OpportunityDetail/Index?noticeUID=CO1.NTC.7603386&amp;isFromPublicArea=True&amp;isModal=False" TargetMode="External"/><Relationship Id="rId116" Type="http://schemas.openxmlformats.org/officeDocument/2006/relationships/hyperlink" Target="https://community.secop.gov.co/Public/Tendering/ContractNoticePhases/View?PPI=CO1.PPI.38785156&amp;isFromPublicArea=True&amp;isModal=False" TargetMode="External"/><Relationship Id="rId137" Type="http://schemas.openxmlformats.org/officeDocument/2006/relationships/hyperlink" Target="https://www.secop.gov.co/CO1ContractsManagement/Tendering/ProcurementContractEdit/View?docUniqueIdentifier=CO1.PCCNTR.7776602&amp;prevCtxUrl=https%3a%2f%2fwww.secop.gov.co%3a443%2fCO1ContractsManagement%2fTendering%2fProcurementContractManagement%2fIndex&amp;prevCtxLbl=Contratos+" TargetMode="External"/><Relationship Id="rId20" Type="http://schemas.openxmlformats.org/officeDocument/2006/relationships/hyperlink" Target="https://community.secop.gov.co/Public/Tendering/OpportunityDetail/Index?noticeUID=CO1.NTC.8416224&amp;isFromPublicArea=True&amp;isModal=False" TargetMode="External"/><Relationship Id="rId41" Type="http://schemas.openxmlformats.org/officeDocument/2006/relationships/hyperlink" Target="https://community.secop.gov.co/Public/Tendering/OpportunityDetail/Index?noticeUID=CO1.NTC.8533784&amp;isFromPublicArea=True&amp;isModal=False" TargetMode="External"/><Relationship Id="rId62" Type="http://schemas.openxmlformats.org/officeDocument/2006/relationships/hyperlink" Target="https://community.secop.gov.co/Public/Tendering/OpportunityDetail/Index?noticeUID=CO1.NTC.7853579&amp;isFromPublicArea=True&amp;isModal=False" TargetMode="External"/><Relationship Id="rId83" Type="http://schemas.openxmlformats.org/officeDocument/2006/relationships/hyperlink" Target="https://community.secop.gov.co/Public/Tendering/OpportunityDetail/Index?noticeUID=CO1.NTC.7209598&amp;isFromPublicArea=True&amp;isModal=true&amp;asPopupView=true" TargetMode="External"/><Relationship Id="rId88" Type="http://schemas.openxmlformats.org/officeDocument/2006/relationships/hyperlink" Target="https://community.secop.gov.co/Public/Tendering/OpportunityDetail/Index?noticeUID=CO1.NTC.7444389&amp;isFromPublicArea=True&amp;isModal=true&amp;asPopupView=true" TargetMode="External"/><Relationship Id="rId111" Type="http://schemas.openxmlformats.org/officeDocument/2006/relationships/hyperlink" Target="https://community.secop.gov.co/Public/Tendering/OpportunityDetail/Index?noticeUID=CO1.NTC.7677695&amp;isFromPublicArea=True&amp;isModal=False" TargetMode="External"/><Relationship Id="rId132" Type="http://schemas.openxmlformats.org/officeDocument/2006/relationships/hyperlink" Target="https://community.secop.gov.co/Public/Tendering/ContractNoticeManagement/Index?currentLanguage=es-CO&amp;Page=login&amp;Country=CO&amp;SkinName=CCE" TargetMode="External"/><Relationship Id="rId153" Type="http://schemas.openxmlformats.org/officeDocument/2006/relationships/hyperlink" Target="https://www.secop.gov.co/CO1ContractsManagement/Tendering/ProcurementContractEdit/View?docUniqueIdentifier=CO1.PCCNTR.8328948&amp;awardUniqueIdentifier=&amp;buyerDossierUniqueIdentifier=CO1.BDOS.8759046&amp;id=5105658&amp;prevCtxUrl=https%3a%2f%2fwww.secop.gov.co%2fCO1BusinessLine%2fTendering%2fBuyerDossierWorkspace%2fIndex%3fsortingState%3dLastModifiedDESC%26showAdvancedSearch%3dFalse%26showAdvancedSearchFields%3dFalse%26selectedDossier%3dCO1.BDOS.8759046%26selectedRequest%3dCO1.REQ.8917079%26&amp;prevCtxLbl=Procesos+de+la+Entidad+Estatal" TargetMode="External"/><Relationship Id="rId15" Type="http://schemas.openxmlformats.org/officeDocument/2006/relationships/hyperlink" Target="https://community.secop.gov.co/Public/Tendering/OpportunityDetail/Index?noticeUID=CO1.NTC.8405230&amp;isFromPublicArea=True&amp;isModal=False" TargetMode="External"/><Relationship Id="rId36" Type="http://schemas.openxmlformats.org/officeDocument/2006/relationships/hyperlink" Target="https://community.secop.gov.co/Public/Tendering/OpportunityDetail/Index?noticeUID=CO1.NTC.8533113&amp;isFromPublicArea=True&amp;isModal=False" TargetMode="External"/><Relationship Id="rId57" Type="http://schemas.openxmlformats.org/officeDocument/2006/relationships/hyperlink" Target="https://community.secop.gov.co/Public/Tendering/OpportunityDetail/Index?noticeUID=CO1.NTC.8704695&amp;isFromPublicArea=True&amp;isModal=False" TargetMode="External"/><Relationship Id="rId106" Type="http://schemas.openxmlformats.org/officeDocument/2006/relationships/hyperlink" Target="https://community.secop.gov.co/Public/Tendering/OpportunityDetail/Index?noticeUID=CO1.NTC.7206583&amp;isFromPublicArea=True&amp;isModal=False" TargetMode="External"/><Relationship Id="rId127" Type="http://schemas.openxmlformats.org/officeDocument/2006/relationships/hyperlink" Target="https://community.secop.gov.co/Public/Tendering/OpportunityDetail/Index?noticeUID=CO1.NTC.8804279" TargetMode="External"/><Relationship Id="rId10" Type="http://schemas.openxmlformats.org/officeDocument/2006/relationships/hyperlink" Target="https://community.secop.gov.co/Public/Tendering/OpportunityDetail/Index?noticeUID=CO1.NTC.8407275&amp;isFromPublicArea=True&amp;isModal=False" TargetMode="External"/><Relationship Id="rId31" Type="http://schemas.openxmlformats.org/officeDocument/2006/relationships/hyperlink" Target="https://community.secop.gov.co/Public/Tendering/OpportunityDetail/Index?noticeUID=CO1.NTC.8512479&amp;isFromPublicArea=True&amp;isModal=False" TargetMode="External"/><Relationship Id="rId52" Type="http://schemas.openxmlformats.org/officeDocument/2006/relationships/hyperlink" Target="https://community.secop.gov.co/Public/Tendering/OpportunityDetail/Index?noticeUID=CO1.NTC.8678893&amp;isFromPublicArea=True&amp;isModal=False" TargetMode="External"/><Relationship Id="rId73" Type="http://schemas.openxmlformats.org/officeDocument/2006/relationships/hyperlink" Target="https://www.secop.gov.co/CO1ContractsManagement/Tendering/ProcurementContractEdit/View?docUniqueIdentifier=CO1.PCCNTR.8207773&amp;awardUniqueIdentifier=CO1.AWD.2334660&amp;buyerDossierUniqueIdentifier=CO1.BDOS.8505476&amp;id=5022506" TargetMode="External"/><Relationship Id="rId78" Type="http://schemas.openxmlformats.org/officeDocument/2006/relationships/hyperlink" Target="https://community.secop.gov.co/Public/Tendering/OpportunityDetail/Index?noticeUID=CO1.NTC.8390130&amp;isFromPublicArea=True&amp;isModal=False" TargetMode="External"/><Relationship Id="rId94" Type="http://schemas.openxmlformats.org/officeDocument/2006/relationships/hyperlink" Target="https://community.secop.gov.co/Public/Tendering/ContractDetailView/Index?UniqueIdentifier=CO1.PCCNTR.7322762&amp;AwardContractDetailId=5449688&amp;IsFromMarketplace=False&amp;IsFromContractNotice=True&amp;isModal=true&amp;asPopupView=true" TargetMode="External"/><Relationship Id="rId99" Type="http://schemas.openxmlformats.org/officeDocument/2006/relationships/hyperlink" Target="https://community.secop.gov.co/Public/Tendering/OpportunityDetail/Index?noticeUID=CO1.NTC.7098487&amp;isFromPublicArea=True&amp;isModal=False" TargetMode="External"/><Relationship Id="rId101" Type="http://schemas.openxmlformats.org/officeDocument/2006/relationships/hyperlink" Target="https://community.secop.gov.co/Public/Tendering/OpportunityDetail/Index?noticeUID=CO1.NTC.7098485&amp;isFromPublicArea=True&amp;isModal=False" TargetMode="External"/><Relationship Id="rId122" Type="http://schemas.openxmlformats.org/officeDocument/2006/relationships/hyperlink" Target="https://community.secop.gov.co/Public/Tendering/OpportunityDetail/Index?noticeUID=CO1.NTC.8687786" TargetMode="External"/><Relationship Id="rId143" Type="http://schemas.openxmlformats.org/officeDocument/2006/relationships/hyperlink" Target="https://www.secop.gov.co/CO1ContractsManagement/Tendering/ProcurementContractEdit/View?docUniqueIdentifier=CO1.PCCNTR.8171911&amp;awardUniqueIdentifier=CO1.AWD.2326438&amp;buyerDossierUniqueIdentifier=CO1.BDOS.8503293&amp;id=4996719&amp;prevCtxUrl=https%3a%2f%2fwww.secop.gov.co%2fCO1BusinessLine%2fTendering%2fBuyerDossierWorkspace%2fIndex%3fsortingState%3dLastModifiedDESC%26showAdvancedSearch%3dFalse%26showAdvancedSearchFields%3dFalse%26selectedDossier%3dCO1.BDOS.8503293%26selectedRequest%3dCO1.REQ.8657415%26&amp;prevCtxLbl=Procesos+de+la+Entidad+Estatal" TargetMode="External"/><Relationship Id="rId148" Type="http://schemas.openxmlformats.org/officeDocument/2006/relationships/hyperlink" Target="https://www.secop.gov.co/CO1ContractsManagement/Tendering/ProcurementContractEdit/View?docUniqueIdentifier=CO1.PCCNTR.8197425&amp;awardUniqueIdentifier=&amp;buyerDossierUniqueIdentifier=CO1.BDOS.8578041&amp;id=5014695&amp;prevCtxUrl=https%3a%2f%2fwww.secop.gov.co%2fCO1BusinessLine%2fTendering%2fBuyerDossierWorkspace%2fIndex%3fsortingState%3dLastModifiedDESC%26showAdvancedSearch%3dFalse%26showAdvancedSearchFields%3dFalse%26selectedDossier%3dCO1.BDOS.8578041%26selectedRequest%3dCO1.REQ.8732795%26&amp;prevCtxLbl=Procesos+de+la+Entidad+Estatal" TargetMode="External"/><Relationship Id="rId4" Type="http://schemas.openxmlformats.org/officeDocument/2006/relationships/hyperlink" Target="https://community.secop.gov.co/Public/Tendering/OpportunityDetail/Index?noticeUID=CO1.NTC.8371218&amp;isFromPublicArea=True&amp;isModal=False" TargetMode="External"/><Relationship Id="rId9" Type="http://schemas.openxmlformats.org/officeDocument/2006/relationships/hyperlink" Target="https://community.secop.gov.co/Public/Tendering/OpportunityDetail/Index?noticeUID=CO1.NTC.8375715&amp;isFromPublicArea=True&amp;isModal=False" TargetMode="External"/><Relationship Id="rId26" Type="http://schemas.openxmlformats.org/officeDocument/2006/relationships/hyperlink" Target="https://community.secop.gov.co/Public/Tendering/OpportunityDetail/Index?noticeUID=CO1.NTC.8454800&amp;isFromPublicArea=True&amp;isModal=False" TargetMode="External"/><Relationship Id="rId47" Type="http://schemas.openxmlformats.org/officeDocument/2006/relationships/hyperlink" Target="https://community.secop.gov.co/Public/Tendering/OpportunityDetail/Index?noticeUID=CO1.NTC.8566976&amp;isFromPublicArea=True&amp;isModal=False" TargetMode="External"/><Relationship Id="rId68" Type="http://schemas.openxmlformats.org/officeDocument/2006/relationships/hyperlink" Target="https://community.secop.gov.co/Public/Tendering/OpportunityDetail/Index?noticeUID=CO1.NTC.7526206&amp;isFromPublicArea=True&amp;isModal=False" TargetMode="External"/><Relationship Id="rId89" Type="http://schemas.openxmlformats.org/officeDocument/2006/relationships/hyperlink" Target="https://community.secop.gov.co/Public/Tendering/ContractDetailView/Index?UniqueIdentifier=CO1.PCCNTR.7840407&amp;AwardContractDetailId=5947172&amp;IsFromMarketplace=False&amp;IsFromContractNotice=True&amp;isModal=true&amp;asPopupView=true" TargetMode="External"/><Relationship Id="rId112" Type="http://schemas.openxmlformats.org/officeDocument/2006/relationships/hyperlink" Target="https://community.secop.gov.co/Public/Tendering/OpportunityDetail/Index?noticeUID=CO1.NTC.7667861&amp;isFromPublicArea=True&amp;isModal=False" TargetMode="External"/><Relationship Id="rId13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8034443" TargetMode="External"/><Relationship Id="rId154" Type="http://schemas.openxmlformats.org/officeDocument/2006/relationships/printerSettings" Target="../printerSettings/printerSettings1.bin"/><Relationship Id="rId16" Type="http://schemas.openxmlformats.org/officeDocument/2006/relationships/hyperlink" Target="https://community.secop.gov.co/Public/Tendering/OpportunityDetail/Index?noticeUID=CO1.NTC.8405487&amp;isFromPublicArea=True&amp;isModal=False" TargetMode="External"/><Relationship Id="rId37" Type="http://schemas.openxmlformats.org/officeDocument/2006/relationships/hyperlink" Target="https://community.secop.gov.co/Public/Tendering/OpportunityDetail/Index?noticeUID=CO1.NTC.8532799&amp;isFromPublicArea=True&amp;isModal=False" TargetMode="External"/><Relationship Id="rId58" Type="http://schemas.openxmlformats.org/officeDocument/2006/relationships/hyperlink" Target="https://community.secop.gov.co/Public/Tendering/OpportunityDetail/Index?noticeUID=CO1.NTC.8764143&amp;isFromPublicArea=True&amp;isModal=False" TargetMode="External"/><Relationship Id="rId79" Type="http://schemas.openxmlformats.org/officeDocument/2006/relationships/hyperlink" Target="https://community.secop.gov.co/Public/Tendering/OpportunityDetail/Index?noticeUID=CO1.NTC.8244956&amp;isFromPublicArea=True&amp;isModal=true&amp;asPopupView=true" TargetMode="External"/><Relationship Id="rId102" Type="http://schemas.openxmlformats.org/officeDocument/2006/relationships/hyperlink" Target="https://community.secop.gov.co/Public/Tendering/OpportunityDetail/Index?noticeUID=CO1.NTC.7098485&amp;isFromPublicArea=True&amp;isModal=False" TargetMode="External"/><Relationship Id="rId123" Type="http://schemas.openxmlformats.org/officeDocument/2006/relationships/hyperlink" Target="https://community.secop.gov.co/Public/Tendering/OpportunityDetail/Index?noticeUID=CO1.NTC.8608371" TargetMode="External"/><Relationship Id="rId144" Type="http://schemas.openxmlformats.org/officeDocument/2006/relationships/hyperlink" Target="https://www.secop.gov.co/CO1ContractsManagement/Tendering/ProcurementContractEdit/View?docUniqueIdentifier=CO1.PCCNTR.8174104&amp;awardUniqueIdentifier=&amp;buyerDossierUniqueIdentifier=CO1.BDOS.8545540&amp;id=4998398&amp;prevCtxUrl=https%3a%2f%2fwww.secop.gov.co%2fCO1BusinessLine%2fTendering%2fBuyerDossierWorkspace%2fIndex%3fsortingState%3dLastModifiedDESC%26showAdvancedSearch%3dFalse%26showAdvancedSearchFields%3dFalse%26selectedDossier%3dCO1.BDOS.8545540%26selectedRequest%3dCO1.REQ.8700053%26&amp;prevCtxLbl=Procesos+de+la+Entidad+Estatal" TargetMode="External"/><Relationship Id="rId90" Type="http://schemas.openxmlformats.org/officeDocument/2006/relationships/hyperlink" Target="https://community.secop.gov.co/Public/Tendering/ContractDetailView/Index?UniqueIdentifier=CO1.PCCNTR.7799823&amp;AwardContractDetailId=5910802&amp;IsFromMarketplace=False&amp;IsFromContractNotice=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AF856-7F9D-4FDD-8FFF-3DB6B09242A6}">
  <dimension ref="A1:O1276"/>
  <sheetViews>
    <sheetView tabSelected="1" topLeftCell="A674" zoomScale="78" zoomScaleNormal="78" workbookViewId="0">
      <selection activeCell="N593" sqref="N593"/>
    </sheetView>
  </sheetViews>
  <sheetFormatPr baseColWidth="10" defaultColWidth="11.5546875" defaultRowHeight="14.4"/>
  <cols>
    <col min="1" max="1" width="17.33203125" style="27" customWidth="1"/>
    <col min="2" max="2" width="32.6640625" style="50" customWidth="1"/>
    <col min="3" max="3" width="15.109375" style="27" customWidth="1"/>
    <col min="4" max="4" width="19.44140625" style="52" customWidth="1"/>
    <col min="5" max="5" width="11.6640625" style="7" bestFit="1" customWidth="1"/>
    <col min="6" max="6" width="17.44140625" style="7" customWidth="1"/>
    <col min="7" max="7" width="19.33203125" style="7" customWidth="1"/>
    <col min="8" max="8" width="20.6640625" style="7" customWidth="1"/>
    <col min="9" max="9" width="20.109375" style="7" customWidth="1"/>
    <col min="10" max="10" width="12.44140625" style="7" customWidth="1"/>
    <col min="11" max="11" width="18.44140625" style="7" bestFit="1" customWidth="1"/>
    <col min="12" max="12" width="12.5546875" style="39" customWidth="1"/>
    <col min="13" max="13" width="26.33203125" style="7" customWidth="1"/>
    <col min="14" max="14" width="21.44140625" style="40" customWidth="1"/>
    <col min="15" max="15" width="11.5546875" style="7"/>
  </cols>
  <sheetData>
    <row r="1" spans="1:14" ht="31.5" customHeight="1">
      <c r="A1" s="59"/>
      <c r="B1" s="61" t="s">
        <v>0</v>
      </c>
      <c r="C1" s="62"/>
      <c r="D1" s="62"/>
      <c r="E1" s="62"/>
      <c r="F1" s="62"/>
      <c r="G1" s="62"/>
      <c r="H1" s="62"/>
      <c r="I1" s="62"/>
      <c r="J1" s="62"/>
      <c r="K1" s="62"/>
      <c r="L1" s="62"/>
      <c r="M1" s="62"/>
      <c r="N1" s="63"/>
    </row>
    <row r="2" spans="1:14" ht="26.25" customHeight="1">
      <c r="A2" s="60"/>
      <c r="B2" s="64" t="s">
        <v>1</v>
      </c>
      <c r="C2" s="65"/>
      <c r="D2" s="65"/>
      <c r="E2" s="65"/>
      <c r="F2" s="65"/>
      <c r="G2" s="65"/>
      <c r="H2" s="65"/>
      <c r="I2" s="65"/>
      <c r="J2" s="65"/>
      <c r="K2" s="65"/>
      <c r="L2" s="65"/>
      <c r="M2" s="65"/>
      <c r="N2" s="66"/>
    </row>
    <row r="3" spans="1:14" ht="29.25" customHeight="1">
      <c r="A3" s="60"/>
      <c r="B3" s="64" t="s">
        <v>2</v>
      </c>
      <c r="C3" s="65"/>
      <c r="D3" s="65"/>
      <c r="E3" s="65"/>
      <c r="F3" s="65"/>
      <c r="G3" s="65"/>
      <c r="H3" s="65"/>
      <c r="I3" s="65"/>
      <c r="J3" s="65"/>
      <c r="K3" s="65"/>
      <c r="L3" s="65"/>
      <c r="M3" s="65"/>
      <c r="N3" s="66"/>
    </row>
    <row r="4" spans="1:14" ht="41.4">
      <c r="A4" s="41" t="s">
        <v>3</v>
      </c>
      <c r="B4" s="42" t="s">
        <v>4</v>
      </c>
      <c r="C4" s="42" t="s">
        <v>5</v>
      </c>
      <c r="D4" s="42" t="s">
        <v>6</v>
      </c>
      <c r="E4" s="43" t="s">
        <v>7</v>
      </c>
      <c r="F4" s="43" t="s">
        <v>8</v>
      </c>
      <c r="G4" s="44" t="s">
        <v>9</v>
      </c>
      <c r="H4" s="45" t="s">
        <v>10</v>
      </c>
      <c r="I4" s="42" t="s">
        <v>11</v>
      </c>
      <c r="J4" s="42" t="s">
        <v>12</v>
      </c>
      <c r="K4" s="42" t="s">
        <v>13</v>
      </c>
      <c r="L4" s="46" t="s">
        <v>14</v>
      </c>
      <c r="M4" s="47" t="s">
        <v>15</v>
      </c>
      <c r="N4" s="42" t="s">
        <v>16</v>
      </c>
    </row>
    <row r="5" spans="1:14" ht="55.2" customHeight="1">
      <c r="A5" s="53" t="s">
        <v>17</v>
      </c>
      <c r="B5" s="69" t="s">
        <v>18</v>
      </c>
      <c r="C5" s="53">
        <v>45754627</v>
      </c>
      <c r="D5" s="69" t="s">
        <v>19</v>
      </c>
      <c r="E5" s="54">
        <v>45846</v>
      </c>
      <c r="F5" s="223">
        <v>46013</v>
      </c>
      <c r="G5" s="8">
        <v>12100000</v>
      </c>
      <c r="H5" s="9" t="s">
        <v>20</v>
      </c>
      <c r="I5" s="208">
        <v>3299999.9999999995</v>
      </c>
      <c r="J5" s="3" t="s">
        <v>21</v>
      </c>
      <c r="K5" s="1">
        <v>0</v>
      </c>
      <c r="L5" s="2">
        <v>0.72727272727272729</v>
      </c>
      <c r="M5" s="55" t="s">
        <v>22</v>
      </c>
      <c r="N5" s="9" t="s">
        <v>23</v>
      </c>
    </row>
    <row r="6" spans="1:14" ht="55.2" customHeight="1">
      <c r="A6" s="53" t="s">
        <v>24</v>
      </c>
      <c r="B6" s="69" t="s">
        <v>25</v>
      </c>
      <c r="C6" s="53">
        <v>73133606</v>
      </c>
      <c r="D6" s="69" t="s">
        <v>26</v>
      </c>
      <c r="E6" s="54">
        <v>45841</v>
      </c>
      <c r="F6" s="223">
        <v>45902</v>
      </c>
      <c r="G6" s="8">
        <v>6000000</v>
      </c>
      <c r="H6" s="9" t="s">
        <v>20</v>
      </c>
      <c r="I6" s="8">
        <v>0</v>
      </c>
      <c r="J6" s="3" t="s">
        <v>21</v>
      </c>
      <c r="K6" s="1">
        <v>0</v>
      </c>
      <c r="L6" s="2">
        <v>1</v>
      </c>
      <c r="M6" s="55" t="s">
        <v>27</v>
      </c>
      <c r="N6" s="9" t="s">
        <v>28</v>
      </c>
    </row>
    <row r="7" spans="1:14" ht="55.2" customHeight="1">
      <c r="A7" s="53" t="s">
        <v>29</v>
      </c>
      <c r="B7" s="69" t="s">
        <v>30</v>
      </c>
      <c r="C7" s="53">
        <v>77005856</v>
      </c>
      <c r="D7" s="69" t="s">
        <v>31</v>
      </c>
      <c r="E7" s="54">
        <v>45854</v>
      </c>
      <c r="F7" s="224">
        <v>46021</v>
      </c>
      <c r="G7" s="8">
        <v>19250000</v>
      </c>
      <c r="H7" s="9" t="s">
        <v>20</v>
      </c>
      <c r="I7" s="208">
        <v>5250000</v>
      </c>
      <c r="J7" s="3" t="s">
        <v>21</v>
      </c>
      <c r="K7" s="1">
        <v>0</v>
      </c>
      <c r="L7" s="2">
        <v>0.72727272727272729</v>
      </c>
      <c r="M7" s="55" t="s">
        <v>32</v>
      </c>
      <c r="N7" s="9" t="s">
        <v>33</v>
      </c>
    </row>
    <row r="8" spans="1:14" ht="55.2" customHeight="1">
      <c r="A8" s="53" t="s">
        <v>34</v>
      </c>
      <c r="B8" s="69" t="s">
        <v>35</v>
      </c>
      <c r="C8" s="53" t="s">
        <v>36</v>
      </c>
      <c r="D8" s="69" t="s">
        <v>37</v>
      </c>
      <c r="E8" s="54">
        <v>45842</v>
      </c>
      <c r="F8" s="223">
        <v>46022</v>
      </c>
      <c r="G8" s="8">
        <v>250000000</v>
      </c>
      <c r="H8" s="9" t="s">
        <v>20</v>
      </c>
      <c r="I8" s="208">
        <v>250000000</v>
      </c>
      <c r="J8" s="3" t="s">
        <v>21</v>
      </c>
      <c r="K8" s="1">
        <v>0</v>
      </c>
      <c r="L8" s="2">
        <v>0</v>
      </c>
      <c r="M8" s="55" t="s">
        <v>38</v>
      </c>
      <c r="N8" s="9" t="s">
        <v>39</v>
      </c>
    </row>
    <row r="9" spans="1:14" ht="55.2" customHeight="1">
      <c r="A9" s="53" t="s">
        <v>40</v>
      </c>
      <c r="B9" s="69" t="s">
        <v>41</v>
      </c>
      <c r="C9" s="53" t="s">
        <v>42</v>
      </c>
      <c r="D9" s="69" t="s">
        <v>43</v>
      </c>
      <c r="E9" s="54">
        <v>45846</v>
      </c>
      <c r="F9" s="224">
        <v>46022</v>
      </c>
      <c r="G9" s="8">
        <v>250000000</v>
      </c>
      <c r="H9" s="9" t="s">
        <v>20</v>
      </c>
      <c r="I9" s="208">
        <v>210000000</v>
      </c>
      <c r="J9" s="3" t="s">
        <v>21</v>
      </c>
      <c r="K9" s="1">
        <v>0</v>
      </c>
      <c r="L9" s="2">
        <v>0.16</v>
      </c>
      <c r="M9" s="55" t="s">
        <v>44</v>
      </c>
      <c r="N9" s="9" t="s">
        <v>39</v>
      </c>
    </row>
    <row r="10" spans="1:14" ht="55.2" customHeight="1">
      <c r="A10" s="53" t="s">
        <v>45</v>
      </c>
      <c r="B10" s="69" t="s">
        <v>46</v>
      </c>
      <c r="C10" s="53">
        <v>45541544</v>
      </c>
      <c r="D10" s="69" t="s">
        <v>47</v>
      </c>
      <c r="E10" s="54">
        <v>45842</v>
      </c>
      <c r="F10" s="224">
        <v>46009</v>
      </c>
      <c r="G10" s="8">
        <v>27500000</v>
      </c>
      <c r="H10" s="9" t="s">
        <v>20</v>
      </c>
      <c r="I10" s="208">
        <v>12500000.000000002</v>
      </c>
      <c r="J10" s="3" t="s">
        <v>48</v>
      </c>
      <c r="K10" s="1">
        <v>2500000</v>
      </c>
      <c r="L10" s="2">
        <v>0.54545454545454541</v>
      </c>
      <c r="M10" s="55" t="s">
        <v>49</v>
      </c>
      <c r="N10" s="9" t="s">
        <v>50</v>
      </c>
    </row>
    <row r="11" spans="1:14" ht="55.2" customHeight="1">
      <c r="A11" s="53" t="s">
        <v>51</v>
      </c>
      <c r="B11" s="69" t="s">
        <v>52</v>
      </c>
      <c r="C11" s="53">
        <v>1050945766</v>
      </c>
      <c r="D11" s="69" t="s">
        <v>53</v>
      </c>
      <c r="E11" s="54">
        <v>45842</v>
      </c>
      <c r="F11" s="223">
        <v>45807</v>
      </c>
      <c r="G11" s="8">
        <v>27500000</v>
      </c>
      <c r="H11" s="9" t="s">
        <v>20</v>
      </c>
      <c r="I11" s="208">
        <v>18300000</v>
      </c>
      <c r="J11" s="3" t="s">
        <v>48</v>
      </c>
      <c r="K11" s="1">
        <v>14850000</v>
      </c>
      <c r="L11" s="10">
        <v>0.33454545454545453</v>
      </c>
      <c r="M11" s="55" t="s">
        <v>54</v>
      </c>
      <c r="N11" s="9" t="s">
        <v>55</v>
      </c>
    </row>
    <row r="12" spans="1:14" ht="55.2" customHeight="1">
      <c r="A12" s="53" t="s">
        <v>56</v>
      </c>
      <c r="B12" s="69" t="s">
        <v>57</v>
      </c>
      <c r="C12" s="53" t="s">
        <v>58</v>
      </c>
      <c r="D12" s="69" t="s">
        <v>59</v>
      </c>
      <c r="E12" s="54">
        <v>45842</v>
      </c>
      <c r="F12" s="224">
        <v>46009</v>
      </c>
      <c r="G12" s="8">
        <v>16500000</v>
      </c>
      <c r="H12" s="9" t="s">
        <v>20</v>
      </c>
      <c r="I12" s="208">
        <v>7500000.0000000009</v>
      </c>
      <c r="J12" s="5" t="s">
        <v>21</v>
      </c>
      <c r="K12" s="1">
        <v>0</v>
      </c>
      <c r="L12" s="11">
        <v>0.54545454545454541</v>
      </c>
      <c r="M12" s="55" t="s">
        <v>60</v>
      </c>
      <c r="N12" s="9" t="s">
        <v>50</v>
      </c>
    </row>
    <row r="13" spans="1:14" ht="55.2" customHeight="1">
      <c r="A13" s="53" t="s">
        <v>61</v>
      </c>
      <c r="B13" s="69" t="s">
        <v>62</v>
      </c>
      <c r="C13" s="53">
        <v>1047443092</v>
      </c>
      <c r="D13" s="69" t="s">
        <v>63</v>
      </c>
      <c r="E13" s="54">
        <v>45842</v>
      </c>
      <c r="F13" s="223">
        <v>46009</v>
      </c>
      <c r="G13" s="8">
        <v>28396500</v>
      </c>
      <c r="H13" s="9" t="s">
        <v>20</v>
      </c>
      <c r="I13" s="208">
        <v>7744499.9999999991</v>
      </c>
      <c r="J13" s="3" t="s">
        <v>21</v>
      </c>
      <c r="K13" s="1">
        <v>0</v>
      </c>
      <c r="L13" s="2">
        <v>0.72727272727272729</v>
      </c>
      <c r="M13" s="55" t="s">
        <v>64</v>
      </c>
      <c r="N13" s="9" t="s">
        <v>65</v>
      </c>
    </row>
    <row r="14" spans="1:14" ht="55.2" customHeight="1">
      <c r="A14" s="53" t="s">
        <v>66</v>
      </c>
      <c r="B14" s="69" t="s">
        <v>67</v>
      </c>
      <c r="C14" s="53">
        <v>1047493417</v>
      </c>
      <c r="D14" s="69" t="s">
        <v>68</v>
      </c>
      <c r="E14" s="54">
        <v>45846</v>
      </c>
      <c r="F14" s="224">
        <v>46009</v>
      </c>
      <c r="G14" s="8">
        <v>11000000</v>
      </c>
      <c r="H14" s="9" t="s">
        <v>20</v>
      </c>
      <c r="I14" s="208">
        <v>3000000</v>
      </c>
      <c r="J14" s="3" t="s">
        <v>21</v>
      </c>
      <c r="K14" s="1">
        <v>0</v>
      </c>
      <c r="L14" s="2">
        <v>0.72727272727272729</v>
      </c>
      <c r="M14" s="55" t="s">
        <v>69</v>
      </c>
      <c r="N14" s="9" t="s">
        <v>28</v>
      </c>
    </row>
    <row r="15" spans="1:14" ht="55.2" customHeight="1">
      <c r="A15" s="53" t="s">
        <v>70</v>
      </c>
      <c r="B15" s="69" t="s">
        <v>71</v>
      </c>
      <c r="C15" s="53">
        <v>73580061</v>
      </c>
      <c r="D15" s="69" t="s">
        <v>72</v>
      </c>
      <c r="E15" s="54">
        <v>45846</v>
      </c>
      <c r="F15" s="223">
        <v>46013</v>
      </c>
      <c r="G15" s="8">
        <v>27500000</v>
      </c>
      <c r="H15" s="9" t="s">
        <v>20</v>
      </c>
      <c r="I15" s="208">
        <v>7499999.9999999991</v>
      </c>
      <c r="J15" s="4" t="s">
        <v>21</v>
      </c>
      <c r="K15" s="1">
        <v>0</v>
      </c>
      <c r="L15" s="10">
        <v>0.72727272727272729</v>
      </c>
      <c r="M15" s="55" t="s">
        <v>73</v>
      </c>
      <c r="N15" s="9" t="s">
        <v>74</v>
      </c>
    </row>
    <row r="16" spans="1:14" ht="55.2" customHeight="1">
      <c r="A16" s="53" t="s">
        <v>75</v>
      </c>
      <c r="B16" s="69" t="s">
        <v>76</v>
      </c>
      <c r="C16" s="53">
        <v>7918023</v>
      </c>
      <c r="D16" s="69" t="s">
        <v>77</v>
      </c>
      <c r="E16" s="54">
        <v>45846</v>
      </c>
      <c r="F16" s="224">
        <v>46013</v>
      </c>
      <c r="G16" s="6">
        <v>27500000</v>
      </c>
      <c r="H16" s="9" t="s">
        <v>20</v>
      </c>
      <c r="I16" s="208">
        <v>7499999.9999999991</v>
      </c>
      <c r="J16" s="4" t="s">
        <v>21</v>
      </c>
      <c r="K16" s="1">
        <v>0</v>
      </c>
      <c r="L16" s="10">
        <v>0.72727272727272729</v>
      </c>
      <c r="M16" s="55" t="s">
        <v>78</v>
      </c>
      <c r="N16" s="4" t="s">
        <v>74</v>
      </c>
    </row>
    <row r="17" spans="1:14" ht="55.2" customHeight="1">
      <c r="A17" s="53" t="s">
        <v>79</v>
      </c>
      <c r="B17" s="69" t="s">
        <v>80</v>
      </c>
      <c r="C17" s="53">
        <v>9158236</v>
      </c>
      <c r="D17" s="69" t="s">
        <v>81</v>
      </c>
      <c r="E17" s="54">
        <v>45859</v>
      </c>
      <c r="F17" s="224">
        <v>46021</v>
      </c>
      <c r="G17" s="209">
        <v>13200000</v>
      </c>
      <c r="H17" s="9" t="s">
        <v>20</v>
      </c>
      <c r="I17" s="208">
        <v>10800000</v>
      </c>
      <c r="J17" s="56" t="s">
        <v>21</v>
      </c>
      <c r="K17" s="1">
        <v>0</v>
      </c>
      <c r="L17" s="2">
        <v>0.18181818181818182</v>
      </c>
      <c r="M17" s="4" t="s">
        <v>82</v>
      </c>
      <c r="N17" s="4" t="s">
        <v>83</v>
      </c>
    </row>
    <row r="18" spans="1:14" ht="55.2" customHeight="1">
      <c r="A18" s="53" t="s">
        <v>84</v>
      </c>
      <c r="B18" s="69" t="s">
        <v>85</v>
      </c>
      <c r="C18" s="53">
        <v>73206859</v>
      </c>
      <c r="D18" s="69" t="s">
        <v>86</v>
      </c>
      <c r="E18" s="54">
        <v>45847</v>
      </c>
      <c r="F18" s="223">
        <v>46014</v>
      </c>
      <c r="G18" s="6">
        <v>22000000</v>
      </c>
      <c r="H18" s="9" t="s">
        <v>20</v>
      </c>
      <c r="I18" s="208">
        <v>10000000</v>
      </c>
      <c r="J18" s="3" t="s">
        <v>21</v>
      </c>
      <c r="K18" s="1">
        <v>0</v>
      </c>
      <c r="L18" s="2">
        <v>0.54545454545454541</v>
      </c>
      <c r="M18" s="210" t="s">
        <v>87</v>
      </c>
      <c r="N18" s="4" t="s">
        <v>88</v>
      </c>
    </row>
    <row r="19" spans="1:14" ht="55.2" customHeight="1">
      <c r="A19" s="53" t="s">
        <v>89</v>
      </c>
      <c r="B19" s="69" t="s">
        <v>76</v>
      </c>
      <c r="C19" s="53">
        <v>3806691</v>
      </c>
      <c r="D19" s="69" t="s">
        <v>90</v>
      </c>
      <c r="E19" s="54">
        <v>45847</v>
      </c>
      <c r="F19" s="224">
        <v>46014</v>
      </c>
      <c r="G19" s="209">
        <v>27500000</v>
      </c>
      <c r="H19" s="9" t="s">
        <v>20</v>
      </c>
      <c r="I19" s="208">
        <v>7499999.9999999991</v>
      </c>
      <c r="J19" s="56" t="s">
        <v>21</v>
      </c>
      <c r="K19" s="1">
        <v>0</v>
      </c>
      <c r="L19" s="2">
        <v>0.72727272727272729</v>
      </c>
      <c r="M19" s="4" t="s">
        <v>91</v>
      </c>
      <c r="N19" s="4" t="s">
        <v>74</v>
      </c>
    </row>
    <row r="20" spans="1:14" ht="55.2" customHeight="1">
      <c r="A20" s="53" t="s">
        <v>92</v>
      </c>
      <c r="B20" s="69" t="s">
        <v>93</v>
      </c>
      <c r="C20" s="53">
        <v>1136887302</v>
      </c>
      <c r="D20" s="69" t="s">
        <v>94</v>
      </c>
      <c r="E20" s="54">
        <v>45847</v>
      </c>
      <c r="F20" s="223">
        <v>46014</v>
      </c>
      <c r="G20" s="209">
        <v>22000000</v>
      </c>
      <c r="H20" s="9" t="s">
        <v>20</v>
      </c>
      <c r="I20" s="208">
        <v>6000000</v>
      </c>
      <c r="J20" s="56" t="s">
        <v>48</v>
      </c>
      <c r="K20" s="1">
        <v>2000000</v>
      </c>
      <c r="L20" s="2">
        <v>0.72727272727272729</v>
      </c>
      <c r="M20" s="4" t="s">
        <v>95</v>
      </c>
      <c r="N20" s="4" t="s">
        <v>96</v>
      </c>
    </row>
    <row r="21" spans="1:14" ht="55.2" customHeight="1">
      <c r="A21" s="53" t="s">
        <v>97</v>
      </c>
      <c r="B21" s="69" t="s">
        <v>98</v>
      </c>
      <c r="C21" s="53">
        <v>1143329309</v>
      </c>
      <c r="D21" s="69" t="s">
        <v>99</v>
      </c>
      <c r="E21" s="54">
        <v>45847</v>
      </c>
      <c r="F21" s="224">
        <v>46014</v>
      </c>
      <c r="G21" s="209">
        <v>13750000</v>
      </c>
      <c r="H21" s="9" t="s">
        <v>20</v>
      </c>
      <c r="I21" s="208">
        <v>3749999.9999999995</v>
      </c>
      <c r="J21" s="56" t="s">
        <v>21</v>
      </c>
      <c r="K21" s="1">
        <v>0</v>
      </c>
      <c r="L21" s="2">
        <v>0.72727272727272729</v>
      </c>
      <c r="M21" s="4" t="s">
        <v>100</v>
      </c>
      <c r="N21" s="4" t="s">
        <v>96</v>
      </c>
    </row>
    <row r="22" spans="1:14" ht="55.2" customHeight="1">
      <c r="A22" s="53" t="s">
        <v>101</v>
      </c>
      <c r="B22" s="69" t="s">
        <v>102</v>
      </c>
      <c r="C22" s="53">
        <v>1068665912</v>
      </c>
      <c r="D22" s="69" t="s">
        <v>103</v>
      </c>
      <c r="E22" s="54">
        <v>45847</v>
      </c>
      <c r="F22" s="223">
        <v>46014</v>
      </c>
      <c r="G22" s="209">
        <v>22000000</v>
      </c>
      <c r="H22" s="9" t="s">
        <v>20</v>
      </c>
      <c r="I22" s="208">
        <v>10000000</v>
      </c>
      <c r="J22" s="56" t="s">
        <v>21</v>
      </c>
      <c r="K22" s="1">
        <v>0</v>
      </c>
      <c r="L22" s="2">
        <v>0.54545454545454541</v>
      </c>
      <c r="M22" s="4" t="s">
        <v>104</v>
      </c>
      <c r="N22" s="4" t="s">
        <v>96</v>
      </c>
    </row>
    <row r="23" spans="1:14" ht="55.2" customHeight="1">
      <c r="A23" s="53" t="s">
        <v>105</v>
      </c>
      <c r="B23" s="69" t="s">
        <v>106</v>
      </c>
      <c r="C23" s="53">
        <v>1002250321</v>
      </c>
      <c r="D23" s="69" t="s">
        <v>107</v>
      </c>
      <c r="E23" s="54">
        <v>45849</v>
      </c>
      <c r="F23" s="224">
        <v>46016</v>
      </c>
      <c r="G23" s="209">
        <v>13750000</v>
      </c>
      <c r="H23" s="9" t="s">
        <v>20</v>
      </c>
      <c r="I23" s="208">
        <v>3749999.9999999995</v>
      </c>
      <c r="J23" s="56" t="s">
        <v>21</v>
      </c>
      <c r="K23" s="1">
        <v>0</v>
      </c>
      <c r="L23" s="2">
        <v>0.72727272727272729</v>
      </c>
      <c r="M23" s="4" t="s">
        <v>108</v>
      </c>
      <c r="N23" s="4" t="s">
        <v>109</v>
      </c>
    </row>
    <row r="24" spans="1:14" ht="55.2" customHeight="1">
      <c r="A24" s="53" t="s">
        <v>110</v>
      </c>
      <c r="B24" s="69" t="s">
        <v>52</v>
      </c>
      <c r="C24" s="53">
        <v>1052943064</v>
      </c>
      <c r="D24" s="69" t="s">
        <v>111</v>
      </c>
      <c r="E24" s="54">
        <v>45849</v>
      </c>
      <c r="F24" s="223">
        <v>46021</v>
      </c>
      <c r="G24" s="209">
        <v>12650000</v>
      </c>
      <c r="H24" s="9" t="s">
        <v>20</v>
      </c>
      <c r="I24" s="208">
        <v>5750000.0000000009</v>
      </c>
      <c r="J24" s="56" t="s">
        <v>48</v>
      </c>
      <c r="K24" s="1">
        <v>1150000</v>
      </c>
      <c r="L24" s="2">
        <v>0.54545454545454541</v>
      </c>
      <c r="M24" s="4" t="s">
        <v>112</v>
      </c>
      <c r="N24" s="4" t="s">
        <v>55</v>
      </c>
    </row>
    <row r="25" spans="1:14" ht="55.2" customHeight="1">
      <c r="A25" s="53" t="s">
        <v>113</v>
      </c>
      <c r="B25" s="69" t="s">
        <v>93</v>
      </c>
      <c r="C25" s="53">
        <v>19123063</v>
      </c>
      <c r="D25" s="69" t="s">
        <v>114</v>
      </c>
      <c r="E25" s="54">
        <v>45849</v>
      </c>
      <c r="F25" s="224">
        <v>46016</v>
      </c>
      <c r="G25" s="209">
        <v>20900000</v>
      </c>
      <c r="H25" s="9" t="s">
        <v>20</v>
      </c>
      <c r="I25" s="208">
        <v>5700000</v>
      </c>
      <c r="J25" s="56" t="s">
        <v>48</v>
      </c>
      <c r="K25" s="1">
        <v>1900000</v>
      </c>
      <c r="L25" s="2">
        <v>0.72727272727272729</v>
      </c>
      <c r="M25" s="4" t="s">
        <v>115</v>
      </c>
      <c r="N25" s="4" t="s">
        <v>96</v>
      </c>
    </row>
    <row r="26" spans="1:14" ht="55.2" customHeight="1">
      <c r="A26" s="53" t="s">
        <v>116</v>
      </c>
      <c r="B26" s="69" t="s">
        <v>117</v>
      </c>
      <c r="C26" s="53">
        <v>85440842</v>
      </c>
      <c r="D26" s="69" t="s">
        <v>118</v>
      </c>
      <c r="E26" s="54">
        <v>45849</v>
      </c>
      <c r="F26" s="223">
        <v>46001</v>
      </c>
      <c r="G26" s="209">
        <v>15000000</v>
      </c>
      <c r="H26" s="9" t="s">
        <v>20</v>
      </c>
      <c r="I26" s="208">
        <v>2999999.9999999995</v>
      </c>
      <c r="J26" s="56" t="s">
        <v>21</v>
      </c>
      <c r="K26" s="1">
        <v>0</v>
      </c>
      <c r="L26" s="2">
        <v>0.8</v>
      </c>
      <c r="M26" s="4" t="s">
        <v>119</v>
      </c>
      <c r="N26" s="4" t="s">
        <v>120</v>
      </c>
    </row>
    <row r="27" spans="1:14" ht="55.2" customHeight="1">
      <c r="A27" s="53" t="s">
        <v>121</v>
      </c>
      <c r="B27" s="69" t="s">
        <v>122</v>
      </c>
      <c r="C27" s="53">
        <v>73572382</v>
      </c>
      <c r="D27" s="69" t="s">
        <v>123</v>
      </c>
      <c r="E27" s="54">
        <v>45849</v>
      </c>
      <c r="F27" s="224">
        <v>46001</v>
      </c>
      <c r="G27" s="209">
        <v>15000000</v>
      </c>
      <c r="H27" s="9" t="s">
        <v>20</v>
      </c>
      <c r="I27" s="208">
        <v>9000000</v>
      </c>
      <c r="J27" s="56" t="s">
        <v>21</v>
      </c>
      <c r="K27" s="1">
        <v>0</v>
      </c>
      <c r="L27" s="2">
        <v>0.4</v>
      </c>
      <c r="M27" s="4" t="s">
        <v>124</v>
      </c>
      <c r="N27" s="4" t="s">
        <v>125</v>
      </c>
    </row>
    <row r="28" spans="1:14" ht="55.2" customHeight="1">
      <c r="A28" s="53" t="s">
        <v>126</v>
      </c>
      <c r="B28" s="69" t="s">
        <v>106</v>
      </c>
      <c r="C28" s="53">
        <v>1052053071</v>
      </c>
      <c r="D28" s="69" t="s">
        <v>127</v>
      </c>
      <c r="E28" s="54">
        <v>45849</v>
      </c>
      <c r="F28" s="223">
        <v>46001</v>
      </c>
      <c r="G28" s="209">
        <v>13500000</v>
      </c>
      <c r="H28" s="9" t="s">
        <v>20</v>
      </c>
      <c r="I28" s="208">
        <v>2699999.9999999995</v>
      </c>
      <c r="J28" s="56" t="s">
        <v>21</v>
      </c>
      <c r="K28" s="1">
        <v>0</v>
      </c>
      <c r="L28" s="2">
        <v>0.8</v>
      </c>
      <c r="M28" s="4" t="s">
        <v>128</v>
      </c>
      <c r="N28" s="4" t="s">
        <v>109</v>
      </c>
    </row>
    <row r="29" spans="1:14" ht="55.2" customHeight="1">
      <c r="A29" s="53" t="s">
        <v>129</v>
      </c>
      <c r="B29" s="69" t="s">
        <v>130</v>
      </c>
      <c r="C29" s="53">
        <v>1047489738</v>
      </c>
      <c r="D29" s="69" t="s">
        <v>131</v>
      </c>
      <c r="E29" s="54">
        <v>45849</v>
      </c>
      <c r="F29" s="224">
        <v>46001</v>
      </c>
      <c r="G29" s="209">
        <v>15000000</v>
      </c>
      <c r="H29" s="9" t="s">
        <v>20</v>
      </c>
      <c r="I29" s="208">
        <v>2999999.9999999995</v>
      </c>
      <c r="J29" s="56" t="s">
        <v>21</v>
      </c>
      <c r="K29" s="1">
        <v>0</v>
      </c>
      <c r="L29" s="2">
        <v>0.8</v>
      </c>
      <c r="M29" s="4" t="s">
        <v>132</v>
      </c>
      <c r="N29" s="4" t="s">
        <v>120</v>
      </c>
    </row>
    <row r="30" spans="1:14" ht="55.2" customHeight="1">
      <c r="A30" s="53" t="s">
        <v>133</v>
      </c>
      <c r="B30" s="69" t="s">
        <v>134</v>
      </c>
      <c r="C30" s="53">
        <v>30871692</v>
      </c>
      <c r="D30" s="69" t="s">
        <v>135</v>
      </c>
      <c r="E30" s="54">
        <v>45852</v>
      </c>
      <c r="F30" s="223">
        <v>46004</v>
      </c>
      <c r="G30" s="209">
        <v>10000000</v>
      </c>
      <c r="H30" s="9" t="s">
        <v>20</v>
      </c>
      <c r="I30" s="208">
        <v>1999999.9999999995</v>
      </c>
      <c r="J30" s="56" t="s">
        <v>21</v>
      </c>
      <c r="K30" s="1">
        <v>0</v>
      </c>
      <c r="L30" s="2">
        <v>0.8</v>
      </c>
      <c r="M30" s="4" t="s">
        <v>136</v>
      </c>
      <c r="N30" s="4" t="s">
        <v>88</v>
      </c>
    </row>
    <row r="31" spans="1:14" ht="55.2" customHeight="1">
      <c r="A31" s="53" t="s">
        <v>137</v>
      </c>
      <c r="B31" s="69" t="s">
        <v>134</v>
      </c>
      <c r="C31" s="53">
        <v>45472917</v>
      </c>
      <c r="D31" s="69" t="s">
        <v>138</v>
      </c>
      <c r="E31" s="54">
        <v>45860</v>
      </c>
      <c r="F31" s="224">
        <v>46012</v>
      </c>
      <c r="G31" s="209">
        <v>10000000</v>
      </c>
      <c r="H31" s="9" t="s">
        <v>20</v>
      </c>
      <c r="I31" s="208">
        <v>4000000</v>
      </c>
      <c r="J31" s="56" t="s">
        <v>21</v>
      </c>
      <c r="K31" s="1">
        <v>0</v>
      </c>
      <c r="L31" s="2">
        <v>0.6</v>
      </c>
      <c r="M31" s="4" t="s">
        <v>139</v>
      </c>
      <c r="N31" s="4" t="s">
        <v>88</v>
      </c>
    </row>
    <row r="32" spans="1:14" ht="55.2" customHeight="1">
      <c r="A32" s="53" t="s">
        <v>140</v>
      </c>
      <c r="B32" s="69" t="s">
        <v>141</v>
      </c>
      <c r="C32" s="53">
        <v>1143366883</v>
      </c>
      <c r="D32" s="69" t="s">
        <v>142</v>
      </c>
      <c r="E32" s="54">
        <v>45852</v>
      </c>
      <c r="F32" s="223">
        <v>46004</v>
      </c>
      <c r="G32" s="209">
        <v>15000000</v>
      </c>
      <c r="H32" s="9" t="s">
        <v>20</v>
      </c>
      <c r="I32" s="208">
        <v>2999999.9999999995</v>
      </c>
      <c r="J32" s="56" t="s">
        <v>21</v>
      </c>
      <c r="K32" s="1">
        <v>0</v>
      </c>
      <c r="L32" s="2">
        <v>0.8</v>
      </c>
      <c r="M32" s="4" t="s">
        <v>143</v>
      </c>
      <c r="N32" s="4" t="s">
        <v>144</v>
      </c>
    </row>
    <row r="33" spans="1:14" ht="55.2" customHeight="1">
      <c r="A33" s="53" t="s">
        <v>145</v>
      </c>
      <c r="B33" s="69" t="s">
        <v>18</v>
      </c>
      <c r="C33" s="53">
        <v>45517065</v>
      </c>
      <c r="D33" s="69" t="s">
        <v>146</v>
      </c>
      <c r="E33" s="54">
        <v>45852</v>
      </c>
      <c r="F33" s="224">
        <v>46004</v>
      </c>
      <c r="G33" s="209">
        <v>11000000</v>
      </c>
      <c r="H33" s="9" t="s">
        <v>20</v>
      </c>
      <c r="I33" s="208">
        <v>2199999.9999999995</v>
      </c>
      <c r="J33" s="56" t="s">
        <v>21</v>
      </c>
      <c r="K33" s="1">
        <v>0</v>
      </c>
      <c r="L33" s="2">
        <v>0.8</v>
      </c>
      <c r="M33" s="4" t="s">
        <v>147</v>
      </c>
      <c r="N33" s="4" t="s">
        <v>23</v>
      </c>
    </row>
    <row r="34" spans="1:14" ht="55.2" customHeight="1">
      <c r="A34" s="53" t="s">
        <v>148</v>
      </c>
      <c r="B34" s="69" t="s">
        <v>149</v>
      </c>
      <c r="C34" s="53">
        <v>9287201</v>
      </c>
      <c r="D34" s="69" t="s">
        <v>150</v>
      </c>
      <c r="E34" s="54">
        <v>45852</v>
      </c>
      <c r="F34" s="223">
        <v>46019</v>
      </c>
      <c r="G34" s="209">
        <v>14850000</v>
      </c>
      <c r="H34" s="9" t="s">
        <v>20</v>
      </c>
      <c r="I34" s="208">
        <v>6750000.0000000009</v>
      </c>
      <c r="J34" s="56" t="s">
        <v>21</v>
      </c>
      <c r="K34" s="1">
        <v>0</v>
      </c>
      <c r="L34" s="2">
        <v>0.54545454545454541</v>
      </c>
      <c r="M34" s="4" t="s">
        <v>151</v>
      </c>
      <c r="N34" s="4" t="s">
        <v>39</v>
      </c>
    </row>
    <row r="35" spans="1:14" ht="55.2" customHeight="1">
      <c r="A35" s="53" t="s">
        <v>152</v>
      </c>
      <c r="B35" s="69" t="s">
        <v>153</v>
      </c>
      <c r="C35" s="53">
        <v>3800629</v>
      </c>
      <c r="D35" s="69" t="s">
        <v>154</v>
      </c>
      <c r="E35" s="54">
        <v>45854</v>
      </c>
      <c r="F35" s="224">
        <v>46021</v>
      </c>
      <c r="G35" s="209">
        <v>19250000</v>
      </c>
      <c r="H35" s="9" t="s">
        <v>20</v>
      </c>
      <c r="I35" s="208">
        <v>5250000</v>
      </c>
      <c r="J35" s="56" t="s">
        <v>48</v>
      </c>
      <c r="K35" s="1">
        <v>1750000</v>
      </c>
      <c r="L35" s="2">
        <v>0.72727272727272729</v>
      </c>
      <c r="M35" s="4" t="s">
        <v>155</v>
      </c>
      <c r="N35" s="4" t="s">
        <v>23</v>
      </c>
    </row>
    <row r="36" spans="1:14" ht="55.2" customHeight="1">
      <c r="A36" s="53" t="s">
        <v>156</v>
      </c>
      <c r="B36" s="69" t="s">
        <v>157</v>
      </c>
      <c r="C36" s="53">
        <v>1007740210</v>
      </c>
      <c r="D36" s="69" t="s">
        <v>158</v>
      </c>
      <c r="E36" s="54">
        <v>45854</v>
      </c>
      <c r="F36" s="223">
        <v>46006</v>
      </c>
      <c r="G36" s="209">
        <v>12500000</v>
      </c>
      <c r="H36" s="9" t="s">
        <v>20</v>
      </c>
      <c r="I36" s="208">
        <v>2499999.9999999995</v>
      </c>
      <c r="J36" s="56" t="s">
        <v>21</v>
      </c>
      <c r="K36" s="1">
        <v>0</v>
      </c>
      <c r="L36" s="2">
        <v>0.8</v>
      </c>
      <c r="M36" s="4" t="s">
        <v>159</v>
      </c>
      <c r="N36" s="4" t="s">
        <v>28</v>
      </c>
    </row>
    <row r="37" spans="1:14" ht="55.2" customHeight="1">
      <c r="A37" s="53" t="s">
        <v>160</v>
      </c>
      <c r="B37" s="69" t="s">
        <v>161</v>
      </c>
      <c r="C37" s="53">
        <v>1143370586</v>
      </c>
      <c r="D37" s="69" t="s">
        <v>162</v>
      </c>
      <c r="E37" s="54">
        <v>45854</v>
      </c>
      <c r="F37" s="224">
        <v>46006</v>
      </c>
      <c r="G37" s="209">
        <v>15000000</v>
      </c>
      <c r="H37" s="9" t="s">
        <v>20</v>
      </c>
      <c r="I37" s="208">
        <v>2999999.9999999995</v>
      </c>
      <c r="J37" s="56" t="s">
        <v>21</v>
      </c>
      <c r="K37" s="1">
        <v>0</v>
      </c>
      <c r="L37" s="2">
        <v>0.8</v>
      </c>
      <c r="M37" s="4" t="s">
        <v>163</v>
      </c>
      <c r="N37" s="4" t="s">
        <v>28</v>
      </c>
    </row>
    <row r="38" spans="1:14" ht="55.2" customHeight="1">
      <c r="A38" s="53" t="s">
        <v>164</v>
      </c>
      <c r="B38" s="69" t="s">
        <v>165</v>
      </c>
      <c r="C38" s="53">
        <v>1067404968</v>
      </c>
      <c r="D38" s="69" t="s">
        <v>166</v>
      </c>
      <c r="E38" s="54">
        <v>45854</v>
      </c>
      <c r="F38" s="223">
        <v>45996</v>
      </c>
      <c r="G38" s="209">
        <v>31800000</v>
      </c>
      <c r="H38" s="9" t="s">
        <v>20</v>
      </c>
      <c r="I38" s="208">
        <v>6359999.9999999981</v>
      </c>
      <c r="J38" s="56" t="s">
        <v>21</v>
      </c>
      <c r="K38" s="1">
        <v>0</v>
      </c>
      <c r="L38" s="2">
        <v>0.8</v>
      </c>
      <c r="M38" s="4" t="s">
        <v>167</v>
      </c>
      <c r="N38" s="4" t="s">
        <v>120</v>
      </c>
    </row>
    <row r="39" spans="1:14" ht="55.2" customHeight="1">
      <c r="A39" s="53" t="s">
        <v>168</v>
      </c>
      <c r="B39" s="69" t="s">
        <v>106</v>
      </c>
      <c r="C39" s="53">
        <v>1002410194</v>
      </c>
      <c r="D39" s="69" t="s">
        <v>169</v>
      </c>
      <c r="E39" s="54">
        <v>45854</v>
      </c>
      <c r="F39" s="224">
        <v>46006</v>
      </c>
      <c r="G39" s="209">
        <v>13500000</v>
      </c>
      <c r="H39" s="9" t="s">
        <v>20</v>
      </c>
      <c r="I39" s="208">
        <v>2699999.9999999995</v>
      </c>
      <c r="J39" s="56" t="s">
        <v>21</v>
      </c>
      <c r="K39" s="1">
        <v>0</v>
      </c>
      <c r="L39" s="2">
        <v>0.8</v>
      </c>
      <c r="M39" s="4" t="s">
        <v>170</v>
      </c>
      <c r="N39" s="4" t="s">
        <v>109</v>
      </c>
    </row>
    <row r="40" spans="1:14" ht="55.2" customHeight="1">
      <c r="A40" s="53" t="s">
        <v>171</v>
      </c>
      <c r="B40" s="69" t="s">
        <v>172</v>
      </c>
      <c r="C40" s="53">
        <v>45706224</v>
      </c>
      <c r="D40" s="69" t="s">
        <v>173</v>
      </c>
      <c r="E40" s="54">
        <v>45854</v>
      </c>
      <c r="F40" s="223">
        <v>46006</v>
      </c>
      <c r="G40" s="209">
        <v>20000000</v>
      </c>
      <c r="H40" s="9" t="s">
        <v>20</v>
      </c>
      <c r="I40" s="208">
        <v>3999999.9999999991</v>
      </c>
      <c r="J40" s="56" t="s">
        <v>21</v>
      </c>
      <c r="K40" s="1">
        <v>0</v>
      </c>
      <c r="L40" s="2">
        <v>0.8</v>
      </c>
      <c r="M40" s="4" t="s">
        <v>174</v>
      </c>
      <c r="N40" s="4" t="s">
        <v>109</v>
      </c>
    </row>
    <row r="41" spans="1:14" ht="55.2" customHeight="1">
      <c r="A41" s="53" t="s">
        <v>175</v>
      </c>
      <c r="B41" s="69" t="s">
        <v>176</v>
      </c>
      <c r="C41" s="53">
        <v>1128048514</v>
      </c>
      <c r="D41" s="69" t="s">
        <v>177</v>
      </c>
      <c r="E41" s="54">
        <v>45855</v>
      </c>
      <c r="F41" s="224">
        <v>46007</v>
      </c>
      <c r="G41" s="209">
        <v>15000000</v>
      </c>
      <c r="H41" s="9" t="s">
        <v>20</v>
      </c>
      <c r="I41" s="208">
        <v>2999999.9999999995</v>
      </c>
      <c r="J41" s="56" t="s">
        <v>21</v>
      </c>
      <c r="K41" s="1">
        <v>0</v>
      </c>
      <c r="L41" s="2">
        <v>0.8</v>
      </c>
      <c r="M41" s="4" t="s">
        <v>178</v>
      </c>
      <c r="N41" s="4" t="s">
        <v>144</v>
      </c>
    </row>
    <row r="42" spans="1:14" ht="55.2" customHeight="1">
      <c r="A42" s="53" t="s">
        <v>179</v>
      </c>
      <c r="B42" s="69" t="s">
        <v>46</v>
      </c>
      <c r="C42" s="53">
        <v>45544055</v>
      </c>
      <c r="D42" s="69" t="s">
        <v>180</v>
      </c>
      <c r="E42" s="54">
        <v>45855</v>
      </c>
      <c r="F42" s="223">
        <v>46007</v>
      </c>
      <c r="G42" s="209">
        <v>25000000</v>
      </c>
      <c r="H42" s="9" t="s">
        <v>20</v>
      </c>
      <c r="I42" s="208">
        <v>10000000</v>
      </c>
      <c r="J42" s="56" t="s">
        <v>21</v>
      </c>
      <c r="K42" s="1">
        <v>0</v>
      </c>
      <c r="L42" s="2">
        <v>0.6</v>
      </c>
      <c r="M42" s="4" t="s">
        <v>181</v>
      </c>
      <c r="N42" s="4" t="s">
        <v>50</v>
      </c>
    </row>
    <row r="43" spans="1:14" ht="55.2" customHeight="1">
      <c r="A43" s="53" t="s">
        <v>182</v>
      </c>
      <c r="B43" s="69" t="s">
        <v>46</v>
      </c>
      <c r="C43" s="53">
        <v>1047451023</v>
      </c>
      <c r="D43" s="69" t="s">
        <v>183</v>
      </c>
      <c r="E43" s="54">
        <v>45855</v>
      </c>
      <c r="F43" s="223">
        <v>46007</v>
      </c>
      <c r="G43" s="209">
        <v>25000000</v>
      </c>
      <c r="H43" s="9" t="s">
        <v>20</v>
      </c>
      <c r="I43" s="208">
        <v>15000000</v>
      </c>
      <c r="J43" s="56" t="s">
        <v>21</v>
      </c>
      <c r="K43" s="1">
        <v>0</v>
      </c>
      <c r="L43" s="2">
        <v>0.4</v>
      </c>
      <c r="M43" s="4" t="s">
        <v>184</v>
      </c>
      <c r="N43" s="4" t="s">
        <v>50</v>
      </c>
    </row>
    <row r="44" spans="1:14" ht="55.2" customHeight="1">
      <c r="A44" s="53" t="s">
        <v>185</v>
      </c>
      <c r="B44" s="69" t="s">
        <v>46</v>
      </c>
      <c r="C44" s="53">
        <v>45756895</v>
      </c>
      <c r="D44" s="69" t="s">
        <v>186</v>
      </c>
      <c r="E44" s="54">
        <v>45855</v>
      </c>
      <c r="F44" s="223">
        <v>46007</v>
      </c>
      <c r="G44" s="209">
        <v>25000000</v>
      </c>
      <c r="H44" s="9" t="s">
        <v>20</v>
      </c>
      <c r="I44" s="208">
        <v>10000000</v>
      </c>
      <c r="J44" s="56" t="s">
        <v>21</v>
      </c>
      <c r="K44" s="1">
        <v>0</v>
      </c>
      <c r="L44" s="2">
        <v>0.6</v>
      </c>
      <c r="M44" s="4" t="s">
        <v>187</v>
      </c>
      <c r="N44" s="4" t="s">
        <v>50</v>
      </c>
    </row>
    <row r="45" spans="1:14" ht="55.2" customHeight="1">
      <c r="A45" s="53" t="s">
        <v>188</v>
      </c>
      <c r="B45" s="69" t="s">
        <v>189</v>
      </c>
      <c r="C45" s="53">
        <v>1047385486</v>
      </c>
      <c r="D45" s="69" t="s">
        <v>190</v>
      </c>
      <c r="E45" s="54">
        <v>45854</v>
      </c>
      <c r="F45" s="224">
        <v>45996</v>
      </c>
      <c r="G45" s="209">
        <v>12500000</v>
      </c>
      <c r="H45" s="9" t="s">
        <v>20</v>
      </c>
      <c r="I45" s="208">
        <v>2499999.9999999995</v>
      </c>
      <c r="J45" s="56" t="s">
        <v>21</v>
      </c>
      <c r="K45" s="1">
        <v>0</v>
      </c>
      <c r="L45" s="2">
        <v>0.8</v>
      </c>
      <c r="M45" s="4" t="s">
        <v>191</v>
      </c>
      <c r="N45" s="4" t="s">
        <v>120</v>
      </c>
    </row>
    <row r="46" spans="1:14" ht="55.2" customHeight="1">
      <c r="A46" s="53" t="s">
        <v>192</v>
      </c>
      <c r="B46" s="69" t="s">
        <v>193</v>
      </c>
      <c r="C46" s="53">
        <v>1143351812</v>
      </c>
      <c r="D46" s="69" t="s">
        <v>194</v>
      </c>
      <c r="E46" s="54">
        <v>45859</v>
      </c>
      <c r="F46" s="223">
        <v>46011</v>
      </c>
      <c r="G46" s="209">
        <v>20000000</v>
      </c>
      <c r="H46" s="9" t="s">
        <v>20</v>
      </c>
      <c r="I46" s="208">
        <v>8000000</v>
      </c>
      <c r="J46" s="56" t="s">
        <v>21</v>
      </c>
      <c r="K46" s="1">
        <v>0</v>
      </c>
      <c r="L46" s="2">
        <v>0.6</v>
      </c>
      <c r="M46" s="4" t="s">
        <v>195</v>
      </c>
      <c r="N46" s="4" t="s">
        <v>196</v>
      </c>
    </row>
    <row r="47" spans="1:14" ht="55.2" customHeight="1">
      <c r="A47" s="53" t="s">
        <v>197</v>
      </c>
      <c r="B47" s="69" t="s">
        <v>198</v>
      </c>
      <c r="C47" s="53">
        <v>23238625</v>
      </c>
      <c r="D47" s="69" t="s">
        <v>199</v>
      </c>
      <c r="E47" s="54">
        <v>45859</v>
      </c>
      <c r="F47" s="224">
        <v>46011</v>
      </c>
      <c r="G47" s="209">
        <v>12500000</v>
      </c>
      <c r="H47" s="9" t="s">
        <v>20</v>
      </c>
      <c r="I47" s="208">
        <v>5000000</v>
      </c>
      <c r="J47" s="56" t="s">
        <v>21</v>
      </c>
      <c r="K47" s="1">
        <v>0</v>
      </c>
      <c r="L47" s="2">
        <v>0.6</v>
      </c>
      <c r="M47" s="4" t="s">
        <v>200</v>
      </c>
      <c r="N47" s="4" t="s">
        <v>33</v>
      </c>
    </row>
    <row r="48" spans="1:14" ht="55.2" customHeight="1">
      <c r="A48" s="53" t="s">
        <v>201</v>
      </c>
      <c r="B48" s="69" t="s">
        <v>130</v>
      </c>
      <c r="C48" s="53">
        <v>32936796</v>
      </c>
      <c r="D48" s="69" t="s">
        <v>202</v>
      </c>
      <c r="E48" s="54">
        <v>45859</v>
      </c>
      <c r="F48" s="223">
        <v>46011</v>
      </c>
      <c r="G48" s="209">
        <v>22500000</v>
      </c>
      <c r="H48" s="9" t="s">
        <v>20</v>
      </c>
      <c r="I48" s="208">
        <v>4499999.9999999991</v>
      </c>
      <c r="J48" s="56" t="s">
        <v>21</v>
      </c>
      <c r="K48" s="1">
        <v>0</v>
      </c>
      <c r="L48" s="2">
        <v>0.8</v>
      </c>
      <c r="M48" s="4" t="s">
        <v>203</v>
      </c>
      <c r="N48" s="4" t="s">
        <v>120</v>
      </c>
    </row>
    <row r="49" spans="1:14" ht="55.2" customHeight="1">
      <c r="A49" s="53" t="s">
        <v>204</v>
      </c>
      <c r="B49" s="69" t="s">
        <v>205</v>
      </c>
      <c r="C49" s="53">
        <v>1050969486</v>
      </c>
      <c r="D49" s="69" t="s">
        <v>206</v>
      </c>
      <c r="E49" s="54">
        <v>45859</v>
      </c>
      <c r="F49" s="224">
        <v>46011</v>
      </c>
      <c r="G49" s="209">
        <v>7500000</v>
      </c>
      <c r="H49" s="9" t="s">
        <v>20</v>
      </c>
      <c r="I49" s="208">
        <v>7500000</v>
      </c>
      <c r="J49" s="56" t="s">
        <v>21</v>
      </c>
      <c r="K49" s="1">
        <v>-7500000</v>
      </c>
      <c r="L49" s="2">
        <v>0</v>
      </c>
      <c r="M49" s="4" t="s">
        <v>207</v>
      </c>
      <c r="N49" s="4" t="s">
        <v>50</v>
      </c>
    </row>
    <row r="50" spans="1:14" ht="55.2" customHeight="1">
      <c r="A50" s="53" t="s">
        <v>208</v>
      </c>
      <c r="B50" s="69" t="s">
        <v>134</v>
      </c>
      <c r="C50" s="53">
        <v>1052965875</v>
      </c>
      <c r="D50" s="69" t="s">
        <v>209</v>
      </c>
      <c r="E50" s="54">
        <v>45859</v>
      </c>
      <c r="F50" s="224">
        <v>46011</v>
      </c>
      <c r="G50" s="209">
        <v>15000000</v>
      </c>
      <c r="H50" s="9" t="s">
        <v>20</v>
      </c>
      <c r="I50" s="208">
        <v>6000000</v>
      </c>
      <c r="J50" s="56" t="s">
        <v>21</v>
      </c>
      <c r="K50" s="1">
        <v>0</v>
      </c>
      <c r="L50" s="2">
        <v>0.6</v>
      </c>
      <c r="M50" s="4" t="s">
        <v>210</v>
      </c>
      <c r="N50" s="4" t="s">
        <v>88</v>
      </c>
    </row>
    <row r="51" spans="1:14" ht="55.2" customHeight="1">
      <c r="A51" s="53" t="s">
        <v>211</v>
      </c>
      <c r="B51" s="69" t="s">
        <v>212</v>
      </c>
      <c r="C51" s="53">
        <v>1030599537</v>
      </c>
      <c r="D51" s="69" t="s">
        <v>213</v>
      </c>
      <c r="E51" s="54">
        <v>45859</v>
      </c>
      <c r="F51" s="223">
        <v>46011</v>
      </c>
      <c r="G51" s="209">
        <v>20000000</v>
      </c>
      <c r="H51" s="9" t="s">
        <v>20</v>
      </c>
      <c r="I51" s="208">
        <v>3999999.9999999991</v>
      </c>
      <c r="J51" s="56" t="s">
        <v>21</v>
      </c>
      <c r="K51" s="1">
        <v>0</v>
      </c>
      <c r="L51" s="2">
        <v>0.8</v>
      </c>
      <c r="M51" s="4" t="s">
        <v>214</v>
      </c>
      <c r="N51" s="4" t="s">
        <v>96</v>
      </c>
    </row>
    <row r="52" spans="1:14" ht="55.2" customHeight="1">
      <c r="A52" s="53" t="s">
        <v>215</v>
      </c>
      <c r="B52" s="69" t="s">
        <v>205</v>
      </c>
      <c r="C52" s="53">
        <v>3983884</v>
      </c>
      <c r="D52" s="69" t="s">
        <v>216</v>
      </c>
      <c r="E52" s="54">
        <v>45859</v>
      </c>
      <c r="F52" s="224">
        <v>45998</v>
      </c>
      <c r="G52" s="209">
        <v>7500000</v>
      </c>
      <c r="H52" s="9" t="s">
        <v>20</v>
      </c>
      <c r="I52" s="208">
        <v>7500000</v>
      </c>
      <c r="J52" s="56" t="s">
        <v>21</v>
      </c>
      <c r="K52" s="1">
        <v>-7500000</v>
      </c>
      <c r="L52" s="2">
        <v>0</v>
      </c>
      <c r="M52" s="4" t="s">
        <v>217</v>
      </c>
      <c r="N52" s="4" t="s">
        <v>50</v>
      </c>
    </row>
    <row r="53" spans="1:14" ht="55.2" customHeight="1">
      <c r="A53" s="53" t="s">
        <v>218</v>
      </c>
      <c r="B53" s="69" t="s">
        <v>219</v>
      </c>
      <c r="C53" s="53">
        <v>1007713171</v>
      </c>
      <c r="D53" s="69" t="s">
        <v>220</v>
      </c>
      <c r="E53" s="54">
        <v>45859</v>
      </c>
      <c r="F53" s="224">
        <v>46011</v>
      </c>
      <c r="G53" s="209">
        <v>12500000</v>
      </c>
      <c r="H53" s="9" t="s">
        <v>20</v>
      </c>
      <c r="I53" s="208">
        <v>2499999.9999999995</v>
      </c>
      <c r="J53" s="56" t="s">
        <v>21</v>
      </c>
      <c r="K53" s="1">
        <v>0</v>
      </c>
      <c r="L53" s="2">
        <v>0.8</v>
      </c>
      <c r="M53" s="4" t="s">
        <v>221</v>
      </c>
      <c r="N53" s="4" t="s">
        <v>28</v>
      </c>
    </row>
    <row r="54" spans="1:14" ht="55.2" customHeight="1">
      <c r="A54" s="53" t="s">
        <v>222</v>
      </c>
      <c r="B54" s="69" t="s">
        <v>223</v>
      </c>
      <c r="C54" s="53">
        <v>32721403</v>
      </c>
      <c r="D54" s="69" t="s">
        <v>224</v>
      </c>
      <c r="E54" s="54">
        <v>45859</v>
      </c>
      <c r="F54" s="223">
        <v>46011</v>
      </c>
      <c r="G54" s="209">
        <v>21000000</v>
      </c>
      <c r="H54" s="9" t="s">
        <v>20</v>
      </c>
      <c r="I54" s="208">
        <v>8400000</v>
      </c>
      <c r="J54" s="56" t="s">
        <v>21</v>
      </c>
      <c r="K54" s="1">
        <v>0</v>
      </c>
      <c r="L54" s="2">
        <v>0.6</v>
      </c>
      <c r="M54" s="4" t="s">
        <v>225</v>
      </c>
      <c r="N54" s="4" t="s">
        <v>55</v>
      </c>
    </row>
    <row r="55" spans="1:14" ht="55.2" customHeight="1">
      <c r="A55" s="53" t="s">
        <v>226</v>
      </c>
      <c r="B55" s="69" t="s">
        <v>227</v>
      </c>
      <c r="C55" s="53">
        <v>45546195</v>
      </c>
      <c r="D55" s="69" t="s">
        <v>228</v>
      </c>
      <c r="E55" s="54">
        <v>45859</v>
      </c>
      <c r="F55" s="224">
        <v>46011</v>
      </c>
      <c r="G55" s="209">
        <v>20000000</v>
      </c>
      <c r="H55" s="9" t="s">
        <v>20</v>
      </c>
      <c r="I55" s="208">
        <v>12000000</v>
      </c>
      <c r="J55" s="56" t="s">
        <v>21</v>
      </c>
      <c r="K55" s="1">
        <v>0</v>
      </c>
      <c r="L55" s="2">
        <v>0.4</v>
      </c>
      <c r="M55" s="4" t="s">
        <v>229</v>
      </c>
      <c r="N55" s="4" t="s">
        <v>50</v>
      </c>
    </row>
    <row r="56" spans="1:14" ht="55.2" customHeight="1">
      <c r="A56" s="53" t="s">
        <v>230</v>
      </c>
      <c r="B56" s="69" t="s">
        <v>161</v>
      </c>
      <c r="C56" s="53">
        <v>1143370099</v>
      </c>
      <c r="D56" s="69" t="s">
        <v>231</v>
      </c>
      <c r="E56" s="54">
        <v>45859</v>
      </c>
      <c r="F56" s="224">
        <v>46011</v>
      </c>
      <c r="G56" s="209">
        <v>17500000</v>
      </c>
      <c r="H56" s="9" t="s">
        <v>20</v>
      </c>
      <c r="I56" s="208">
        <v>7000000</v>
      </c>
      <c r="J56" s="56" t="s">
        <v>21</v>
      </c>
      <c r="K56" s="1">
        <v>0</v>
      </c>
      <c r="L56" s="2">
        <v>0.6</v>
      </c>
      <c r="M56" s="4" t="s">
        <v>232</v>
      </c>
      <c r="N56" s="4" t="s">
        <v>28</v>
      </c>
    </row>
    <row r="57" spans="1:14" ht="55.2" customHeight="1">
      <c r="A57" s="53" t="s">
        <v>233</v>
      </c>
      <c r="B57" s="69" t="s">
        <v>234</v>
      </c>
      <c r="C57" s="53">
        <v>1042578638</v>
      </c>
      <c r="D57" s="69" t="s">
        <v>235</v>
      </c>
      <c r="E57" s="54">
        <v>45861</v>
      </c>
      <c r="F57" s="223">
        <v>46013</v>
      </c>
      <c r="G57" s="209">
        <v>15000000</v>
      </c>
      <c r="H57" s="9" t="s">
        <v>20</v>
      </c>
      <c r="I57" s="208">
        <v>6000000</v>
      </c>
      <c r="J57" s="56" t="s">
        <v>21</v>
      </c>
      <c r="K57" s="1">
        <v>0</v>
      </c>
      <c r="L57" s="2">
        <v>0.6</v>
      </c>
      <c r="M57" s="4" t="s">
        <v>236</v>
      </c>
      <c r="N57" s="4" t="s">
        <v>39</v>
      </c>
    </row>
    <row r="58" spans="1:14" ht="55.2" customHeight="1">
      <c r="A58" s="53" t="s">
        <v>237</v>
      </c>
      <c r="B58" s="69" t="s">
        <v>219</v>
      </c>
      <c r="C58" s="53">
        <v>1047502699</v>
      </c>
      <c r="D58" s="69" t="s">
        <v>238</v>
      </c>
      <c r="E58" s="54">
        <v>45861</v>
      </c>
      <c r="F58" s="224">
        <v>46013</v>
      </c>
      <c r="G58" s="209">
        <v>12500000</v>
      </c>
      <c r="H58" s="9" t="s">
        <v>20</v>
      </c>
      <c r="I58" s="208">
        <v>5000000</v>
      </c>
      <c r="J58" s="56" t="s">
        <v>21</v>
      </c>
      <c r="K58" s="1">
        <v>0</v>
      </c>
      <c r="L58" s="2">
        <v>0.6</v>
      </c>
      <c r="M58" s="4" t="s">
        <v>239</v>
      </c>
      <c r="N58" s="4" t="s">
        <v>28</v>
      </c>
    </row>
    <row r="59" spans="1:14" ht="55.2" customHeight="1">
      <c r="A59" s="53" t="s">
        <v>240</v>
      </c>
      <c r="B59" s="69" t="s">
        <v>18</v>
      </c>
      <c r="C59" s="53">
        <v>1007583586</v>
      </c>
      <c r="D59" s="69" t="s">
        <v>241</v>
      </c>
      <c r="E59" s="54">
        <v>45861</v>
      </c>
      <c r="F59" s="223">
        <v>46013</v>
      </c>
      <c r="G59" s="209">
        <v>11000000</v>
      </c>
      <c r="H59" s="9" t="s">
        <v>20</v>
      </c>
      <c r="I59" s="208">
        <v>4400000</v>
      </c>
      <c r="J59" s="56" t="s">
        <v>21</v>
      </c>
      <c r="K59" s="1">
        <v>0</v>
      </c>
      <c r="L59" s="2">
        <v>0.6</v>
      </c>
      <c r="M59" s="4" t="s">
        <v>242</v>
      </c>
      <c r="N59" s="4" t="s">
        <v>23</v>
      </c>
    </row>
    <row r="60" spans="1:14" ht="55.2" customHeight="1">
      <c r="A60" s="53" t="s">
        <v>243</v>
      </c>
      <c r="B60" s="69" t="s">
        <v>153</v>
      </c>
      <c r="C60" s="53">
        <v>1047384688</v>
      </c>
      <c r="D60" s="69" t="s">
        <v>244</v>
      </c>
      <c r="E60" s="54">
        <v>45861</v>
      </c>
      <c r="F60" s="224">
        <v>46013</v>
      </c>
      <c r="G60" s="209">
        <v>17500000</v>
      </c>
      <c r="H60" s="9" t="s">
        <v>20</v>
      </c>
      <c r="I60" s="208">
        <v>7000000</v>
      </c>
      <c r="J60" s="56" t="s">
        <v>21</v>
      </c>
      <c r="K60" s="1">
        <v>0</v>
      </c>
      <c r="L60" s="2">
        <v>0.6</v>
      </c>
      <c r="M60" s="4" t="s">
        <v>245</v>
      </c>
      <c r="N60" s="4" t="s">
        <v>23</v>
      </c>
    </row>
    <row r="61" spans="1:14" ht="55.2" customHeight="1">
      <c r="A61" s="53" t="s">
        <v>246</v>
      </c>
      <c r="B61" s="69" t="s">
        <v>247</v>
      </c>
      <c r="C61" s="53">
        <v>1235042482</v>
      </c>
      <c r="D61" s="69" t="s">
        <v>248</v>
      </c>
      <c r="E61" s="54">
        <v>45861</v>
      </c>
      <c r="F61" s="223">
        <v>46013</v>
      </c>
      <c r="G61" s="209">
        <v>20000000</v>
      </c>
      <c r="H61" s="9" t="s">
        <v>20</v>
      </c>
      <c r="I61" s="208">
        <v>8000000</v>
      </c>
      <c r="J61" s="56" t="s">
        <v>21</v>
      </c>
      <c r="K61" s="1">
        <v>0</v>
      </c>
      <c r="L61" s="2">
        <v>0.6</v>
      </c>
      <c r="M61" s="4" t="s">
        <v>249</v>
      </c>
      <c r="N61" s="4" t="s">
        <v>23</v>
      </c>
    </row>
    <row r="62" spans="1:14" ht="55.2" customHeight="1">
      <c r="A62" s="57" t="s">
        <v>250</v>
      </c>
      <c r="B62" s="119" t="s">
        <v>251</v>
      </c>
      <c r="C62" s="57" t="s">
        <v>252</v>
      </c>
      <c r="D62" s="119" t="s">
        <v>253</v>
      </c>
      <c r="E62" s="58">
        <v>45862</v>
      </c>
      <c r="F62" s="224">
        <v>45917</v>
      </c>
      <c r="G62" s="209">
        <v>160000000</v>
      </c>
      <c r="H62" s="9" t="s">
        <v>20</v>
      </c>
      <c r="I62" s="8">
        <v>0</v>
      </c>
      <c r="J62" s="56" t="s">
        <v>21</v>
      </c>
      <c r="K62" s="1">
        <v>0</v>
      </c>
      <c r="L62" s="2">
        <v>1</v>
      </c>
      <c r="M62" s="4" t="s">
        <v>254</v>
      </c>
      <c r="N62" s="4" t="s">
        <v>39</v>
      </c>
    </row>
    <row r="63" spans="1:14" ht="55.2" customHeight="1">
      <c r="A63" s="53" t="s">
        <v>255</v>
      </c>
      <c r="B63" s="69" t="s">
        <v>46</v>
      </c>
      <c r="C63" s="53">
        <v>1051673717</v>
      </c>
      <c r="D63" s="69" t="s">
        <v>256</v>
      </c>
      <c r="E63" s="54">
        <v>45862</v>
      </c>
      <c r="F63" s="223">
        <v>45999</v>
      </c>
      <c r="G63" s="209">
        <v>22500000</v>
      </c>
      <c r="H63" s="9" t="s">
        <v>20</v>
      </c>
      <c r="I63" s="208">
        <v>12500000</v>
      </c>
      <c r="J63" s="56" t="s">
        <v>21</v>
      </c>
      <c r="K63" s="1">
        <v>0</v>
      </c>
      <c r="L63" s="2">
        <v>0.44444444444444442</v>
      </c>
      <c r="M63" s="4" t="s">
        <v>257</v>
      </c>
      <c r="N63" s="4" t="s">
        <v>50</v>
      </c>
    </row>
    <row r="64" spans="1:14" ht="55.2" customHeight="1">
      <c r="A64" s="53" t="s">
        <v>258</v>
      </c>
      <c r="B64" s="69" t="s">
        <v>227</v>
      </c>
      <c r="C64" s="53">
        <v>1143364962</v>
      </c>
      <c r="D64" s="69" t="s">
        <v>259</v>
      </c>
      <c r="E64" s="54">
        <v>45862</v>
      </c>
      <c r="F64" s="224">
        <v>46021</v>
      </c>
      <c r="G64" s="209">
        <v>18316667</v>
      </c>
      <c r="H64" s="9" t="s">
        <v>20</v>
      </c>
      <c r="I64" s="208">
        <v>7816667</v>
      </c>
      <c r="J64" s="56" t="s">
        <v>48</v>
      </c>
      <c r="K64" s="1">
        <v>2566667</v>
      </c>
      <c r="L64" s="2">
        <v>0.57324839721113019</v>
      </c>
      <c r="M64" s="4" t="s">
        <v>260</v>
      </c>
      <c r="N64" s="4" t="s">
        <v>50</v>
      </c>
    </row>
    <row r="65" spans="1:14" ht="55.2" customHeight="1">
      <c r="A65" s="53" t="s">
        <v>261</v>
      </c>
      <c r="B65" s="69" t="s">
        <v>130</v>
      </c>
      <c r="C65" s="53">
        <v>8870320</v>
      </c>
      <c r="D65" s="69" t="s">
        <v>262</v>
      </c>
      <c r="E65" s="54">
        <v>45869</v>
      </c>
      <c r="F65" s="224">
        <v>46005</v>
      </c>
      <c r="G65" s="209">
        <v>18000000</v>
      </c>
      <c r="H65" s="9" t="s">
        <v>20</v>
      </c>
      <c r="I65" s="208">
        <v>6000000.0000000009</v>
      </c>
      <c r="J65" s="56" t="s">
        <v>21</v>
      </c>
      <c r="K65" s="1">
        <v>0</v>
      </c>
      <c r="L65" s="2">
        <v>0.66666666666666663</v>
      </c>
      <c r="M65" s="4" t="s">
        <v>263</v>
      </c>
      <c r="N65" s="4" t="s">
        <v>120</v>
      </c>
    </row>
    <row r="66" spans="1:14" ht="55.2" customHeight="1">
      <c r="A66" s="53" t="s">
        <v>264</v>
      </c>
      <c r="B66" s="69" t="s">
        <v>134</v>
      </c>
      <c r="C66" s="53">
        <v>1047471568</v>
      </c>
      <c r="D66" s="69" t="s">
        <v>265</v>
      </c>
      <c r="E66" s="54">
        <v>45869</v>
      </c>
      <c r="F66" s="223">
        <v>46005</v>
      </c>
      <c r="G66" s="209">
        <v>11250000</v>
      </c>
      <c r="H66" s="9" t="s">
        <v>20</v>
      </c>
      <c r="I66" s="208">
        <v>3750000.0000000005</v>
      </c>
      <c r="J66" s="56" t="s">
        <v>21</v>
      </c>
      <c r="K66" s="1">
        <v>0</v>
      </c>
      <c r="L66" s="2">
        <v>0.66666666666666663</v>
      </c>
      <c r="M66" s="4" t="s">
        <v>266</v>
      </c>
      <c r="N66" s="4" t="s">
        <v>88</v>
      </c>
    </row>
    <row r="67" spans="1:14" ht="55.2" customHeight="1">
      <c r="A67" s="53" t="s">
        <v>267</v>
      </c>
      <c r="B67" s="69" t="s">
        <v>18</v>
      </c>
      <c r="C67" s="53">
        <v>1002197235</v>
      </c>
      <c r="D67" s="69" t="s">
        <v>268</v>
      </c>
      <c r="E67" s="54">
        <v>45869</v>
      </c>
      <c r="F67" s="224">
        <v>46021</v>
      </c>
      <c r="G67" s="209">
        <v>11000000</v>
      </c>
      <c r="H67" s="9" t="s">
        <v>20</v>
      </c>
      <c r="I67" s="208">
        <v>4400000</v>
      </c>
      <c r="J67" s="56" t="s">
        <v>48</v>
      </c>
      <c r="K67" s="1">
        <v>1100000</v>
      </c>
      <c r="L67" s="2">
        <v>0.6</v>
      </c>
      <c r="M67" s="4" t="s">
        <v>269</v>
      </c>
      <c r="N67" s="4" t="s">
        <v>23</v>
      </c>
    </row>
    <row r="68" spans="1:14" ht="55.2" customHeight="1">
      <c r="A68" s="53" t="s">
        <v>270</v>
      </c>
      <c r="B68" s="69" t="s">
        <v>271</v>
      </c>
      <c r="C68" s="53">
        <v>1037651197</v>
      </c>
      <c r="D68" s="69" t="s">
        <v>272</v>
      </c>
      <c r="E68" s="54">
        <v>45869</v>
      </c>
      <c r="F68" s="223">
        <v>46005</v>
      </c>
      <c r="G68" s="209">
        <v>28333332</v>
      </c>
      <c r="H68" s="9" t="s">
        <v>20</v>
      </c>
      <c r="I68" s="208">
        <v>9444444.0000000019</v>
      </c>
      <c r="J68" s="56" t="s">
        <v>21</v>
      </c>
      <c r="K68" s="1">
        <v>0</v>
      </c>
      <c r="L68" s="2">
        <v>0.66666666666666663</v>
      </c>
      <c r="M68" s="4" t="s">
        <v>273</v>
      </c>
      <c r="N68" s="4" t="s">
        <v>88</v>
      </c>
    </row>
    <row r="69" spans="1:14" ht="55.2" customHeight="1">
      <c r="A69" s="53" t="s">
        <v>274</v>
      </c>
      <c r="B69" s="69" t="s">
        <v>275</v>
      </c>
      <c r="C69" s="53">
        <v>1002099624</v>
      </c>
      <c r="D69" s="69" t="s">
        <v>276</v>
      </c>
      <c r="E69" s="54">
        <v>45869</v>
      </c>
      <c r="F69" s="224">
        <v>46005</v>
      </c>
      <c r="G69" s="209">
        <v>13500000</v>
      </c>
      <c r="H69" s="9" t="s">
        <v>20</v>
      </c>
      <c r="I69" s="208">
        <v>4500000.0000000009</v>
      </c>
      <c r="J69" s="56" t="s">
        <v>21</v>
      </c>
      <c r="K69" s="1">
        <v>0</v>
      </c>
      <c r="L69" s="2">
        <v>0.66666666666666663</v>
      </c>
      <c r="M69" s="4" t="s">
        <v>277</v>
      </c>
      <c r="N69" s="4" t="s">
        <v>120</v>
      </c>
    </row>
    <row r="70" spans="1:14" ht="55.2" customHeight="1">
      <c r="A70" s="53" t="s">
        <v>278</v>
      </c>
      <c r="B70" s="69" t="s">
        <v>279</v>
      </c>
      <c r="C70" s="53">
        <v>10776221</v>
      </c>
      <c r="D70" s="69" t="s">
        <v>280</v>
      </c>
      <c r="E70" s="54">
        <v>45869</v>
      </c>
      <c r="F70" s="223">
        <v>46005</v>
      </c>
      <c r="G70" s="209">
        <v>22500000</v>
      </c>
      <c r="H70" s="9" t="s">
        <v>20</v>
      </c>
      <c r="I70" s="208">
        <v>7500000.0000000009</v>
      </c>
      <c r="J70" s="56" t="s">
        <v>21</v>
      </c>
      <c r="K70" s="1">
        <v>0</v>
      </c>
      <c r="L70" s="2">
        <v>0.66666666666666663</v>
      </c>
      <c r="M70" s="4" t="s">
        <v>281</v>
      </c>
      <c r="N70" s="4" t="s">
        <v>96</v>
      </c>
    </row>
    <row r="71" spans="1:14" ht="55.2" customHeight="1">
      <c r="A71" s="53" t="s">
        <v>282</v>
      </c>
      <c r="B71" s="69" t="s">
        <v>46</v>
      </c>
      <c r="C71" s="53">
        <v>45750714</v>
      </c>
      <c r="D71" s="69" t="s">
        <v>283</v>
      </c>
      <c r="E71" s="54">
        <v>45869</v>
      </c>
      <c r="F71" s="224">
        <v>46005</v>
      </c>
      <c r="G71" s="209">
        <v>22500000</v>
      </c>
      <c r="H71" s="9" t="s">
        <v>20</v>
      </c>
      <c r="I71" s="208">
        <v>22500000</v>
      </c>
      <c r="J71" s="56" t="s">
        <v>21</v>
      </c>
      <c r="K71" s="1">
        <v>0</v>
      </c>
      <c r="L71" s="2">
        <v>0</v>
      </c>
      <c r="M71" s="4" t="s">
        <v>284</v>
      </c>
      <c r="N71" s="4" t="s">
        <v>50</v>
      </c>
    </row>
    <row r="72" spans="1:14" ht="55.2" customHeight="1">
      <c r="A72" s="53" t="s">
        <v>285</v>
      </c>
      <c r="B72" s="69" t="s">
        <v>286</v>
      </c>
      <c r="C72" s="53">
        <v>1051817363</v>
      </c>
      <c r="D72" s="69" t="s">
        <v>287</v>
      </c>
      <c r="E72" s="54">
        <v>45869</v>
      </c>
      <c r="F72" s="223">
        <v>46005</v>
      </c>
      <c r="G72" s="209">
        <v>15750000</v>
      </c>
      <c r="H72" s="9" t="s">
        <v>20</v>
      </c>
      <c r="I72" s="208">
        <v>5250000.0000000009</v>
      </c>
      <c r="J72" s="56" t="s">
        <v>21</v>
      </c>
      <c r="K72" s="1">
        <v>0</v>
      </c>
      <c r="L72" s="2">
        <v>0.66666666666666663</v>
      </c>
      <c r="M72" s="4" t="s">
        <v>288</v>
      </c>
      <c r="N72" s="4" t="s">
        <v>50</v>
      </c>
    </row>
    <row r="73" spans="1:14" ht="55.2" customHeight="1">
      <c r="A73" s="53" t="s">
        <v>289</v>
      </c>
      <c r="B73" s="69" t="s">
        <v>290</v>
      </c>
      <c r="C73" s="53">
        <v>1050944005</v>
      </c>
      <c r="D73" s="69" t="s">
        <v>291</v>
      </c>
      <c r="E73" s="54">
        <v>45869</v>
      </c>
      <c r="F73" s="224">
        <v>45960</v>
      </c>
      <c r="G73" s="209" t="s">
        <v>292</v>
      </c>
      <c r="H73" s="9" t="s">
        <v>20</v>
      </c>
      <c r="I73" s="208">
        <v>0</v>
      </c>
      <c r="J73" s="56" t="s">
        <v>21</v>
      </c>
      <c r="K73" s="1">
        <v>-12000000</v>
      </c>
      <c r="L73" s="2">
        <v>0</v>
      </c>
      <c r="M73" s="4" t="s">
        <v>293</v>
      </c>
      <c r="N73" s="4" t="s">
        <v>88</v>
      </c>
    </row>
    <row r="74" spans="1:14" ht="55.2" customHeight="1">
      <c r="A74" s="53" t="s">
        <v>294</v>
      </c>
      <c r="B74" s="69" t="s">
        <v>130</v>
      </c>
      <c r="C74" s="53">
        <v>32936052</v>
      </c>
      <c r="D74" s="69" t="s">
        <v>295</v>
      </c>
      <c r="E74" s="54">
        <v>45869</v>
      </c>
      <c r="F74" s="223">
        <v>46005</v>
      </c>
      <c r="G74" s="209">
        <v>15750000</v>
      </c>
      <c r="H74" s="9" t="s">
        <v>20</v>
      </c>
      <c r="I74" s="208">
        <v>5250000.0000000009</v>
      </c>
      <c r="J74" s="56" t="s">
        <v>21</v>
      </c>
      <c r="K74" s="1">
        <v>0</v>
      </c>
      <c r="L74" s="2">
        <v>0.66666666666666663</v>
      </c>
      <c r="M74" s="4" t="s">
        <v>296</v>
      </c>
      <c r="N74" s="4" t="s">
        <v>120</v>
      </c>
    </row>
    <row r="75" spans="1:14" ht="55.2" customHeight="1">
      <c r="A75" s="53" t="s">
        <v>297</v>
      </c>
      <c r="B75" s="69" t="s">
        <v>298</v>
      </c>
      <c r="C75" s="53">
        <v>1007255206</v>
      </c>
      <c r="D75" s="69" t="s">
        <v>299</v>
      </c>
      <c r="E75" s="54">
        <v>45869</v>
      </c>
      <c r="F75" s="224">
        <v>46005</v>
      </c>
      <c r="G75" s="209">
        <v>11250000</v>
      </c>
      <c r="H75" s="9" t="s">
        <v>20</v>
      </c>
      <c r="I75" s="208">
        <v>3750000.0000000005</v>
      </c>
      <c r="J75" s="56" t="s">
        <v>21</v>
      </c>
      <c r="K75" s="1">
        <v>0</v>
      </c>
      <c r="L75" s="2">
        <v>0.66666666666666663</v>
      </c>
      <c r="M75" s="4" t="s">
        <v>300</v>
      </c>
      <c r="N75" s="4" t="s">
        <v>125</v>
      </c>
    </row>
    <row r="76" spans="1:14" ht="55.2" customHeight="1">
      <c r="A76" s="53" t="s">
        <v>301</v>
      </c>
      <c r="B76" s="69" t="s">
        <v>302</v>
      </c>
      <c r="C76" s="53">
        <v>1050036673</v>
      </c>
      <c r="D76" s="69" t="s">
        <v>303</v>
      </c>
      <c r="E76" s="54">
        <v>45869</v>
      </c>
      <c r="F76" s="223">
        <v>46005</v>
      </c>
      <c r="G76" s="209">
        <v>18000000</v>
      </c>
      <c r="H76" s="9" t="s">
        <v>20</v>
      </c>
      <c r="I76" s="208">
        <v>6000000.0000000009</v>
      </c>
      <c r="J76" s="56" t="s">
        <v>21</v>
      </c>
      <c r="K76" s="1">
        <v>0</v>
      </c>
      <c r="L76" s="2">
        <v>0.66666666666666663</v>
      </c>
      <c r="M76" s="4" t="s">
        <v>304</v>
      </c>
      <c r="N76" s="4" t="s">
        <v>50</v>
      </c>
    </row>
    <row r="77" spans="1:14" ht="55.2" customHeight="1">
      <c r="A77" s="53" t="s">
        <v>305</v>
      </c>
      <c r="B77" s="69" t="s">
        <v>306</v>
      </c>
      <c r="C77" s="53">
        <v>45686661</v>
      </c>
      <c r="D77" s="69" t="s">
        <v>307</v>
      </c>
      <c r="E77" s="54">
        <v>45869</v>
      </c>
      <c r="F77" s="224">
        <v>46005</v>
      </c>
      <c r="G77" s="209">
        <v>22500000</v>
      </c>
      <c r="H77" s="9" t="s">
        <v>20</v>
      </c>
      <c r="I77" s="208">
        <v>7500000.0000000009</v>
      </c>
      <c r="J77" s="56" t="s">
        <v>21</v>
      </c>
      <c r="K77" s="1">
        <v>0</v>
      </c>
      <c r="L77" s="2">
        <v>0.66666666666666663</v>
      </c>
      <c r="M77" s="4" t="s">
        <v>308</v>
      </c>
      <c r="N77" s="4" t="s">
        <v>50</v>
      </c>
    </row>
    <row r="78" spans="1:14" ht="55.2" customHeight="1">
      <c r="A78" s="53" t="s">
        <v>309</v>
      </c>
      <c r="B78" s="69" t="s">
        <v>310</v>
      </c>
      <c r="C78" s="53">
        <v>73574871</v>
      </c>
      <c r="D78" s="69" t="s">
        <v>311</v>
      </c>
      <c r="E78" s="54">
        <v>45869</v>
      </c>
      <c r="F78" s="223">
        <v>46005</v>
      </c>
      <c r="G78" s="209">
        <v>18000000</v>
      </c>
      <c r="H78" s="9" t="s">
        <v>20</v>
      </c>
      <c r="I78" s="208">
        <v>18000000</v>
      </c>
      <c r="J78" s="56" t="s">
        <v>21</v>
      </c>
      <c r="K78" s="1">
        <v>0</v>
      </c>
      <c r="L78" s="2">
        <v>0</v>
      </c>
      <c r="M78" s="4" t="s">
        <v>312</v>
      </c>
      <c r="N78" s="4" t="s">
        <v>50</v>
      </c>
    </row>
    <row r="79" spans="1:14" ht="55.2" customHeight="1">
      <c r="A79" s="53" t="s">
        <v>313</v>
      </c>
      <c r="B79" s="69" t="s">
        <v>314</v>
      </c>
      <c r="C79" s="53">
        <v>1007446135</v>
      </c>
      <c r="D79" s="69" t="s">
        <v>315</v>
      </c>
      <c r="E79" s="54">
        <v>45869</v>
      </c>
      <c r="F79" s="224">
        <v>46022</v>
      </c>
      <c r="G79" s="209">
        <v>17616667</v>
      </c>
      <c r="H79" s="9" t="s">
        <v>20</v>
      </c>
      <c r="I79" s="208">
        <v>7116667</v>
      </c>
      <c r="J79" s="56" t="s">
        <v>48</v>
      </c>
      <c r="K79" s="1">
        <v>1866667</v>
      </c>
      <c r="L79" s="2">
        <v>0.59602647878852455</v>
      </c>
      <c r="M79" s="4" t="s">
        <v>316</v>
      </c>
      <c r="N79" s="4" t="s">
        <v>39</v>
      </c>
    </row>
    <row r="80" spans="1:14" ht="55.2" customHeight="1">
      <c r="A80" s="53" t="s">
        <v>317</v>
      </c>
      <c r="B80" s="69" t="s">
        <v>306</v>
      </c>
      <c r="C80" s="53">
        <v>1143330161</v>
      </c>
      <c r="D80" s="69" t="s">
        <v>318</v>
      </c>
      <c r="E80" s="54">
        <v>45869</v>
      </c>
      <c r="F80" s="223">
        <v>46020</v>
      </c>
      <c r="G80" s="209">
        <v>26500000</v>
      </c>
      <c r="H80" s="9" t="s">
        <v>20</v>
      </c>
      <c r="I80" s="208">
        <v>10600000</v>
      </c>
      <c r="J80" s="56" t="s">
        <v>48</v>
      </c>
      <c r="K80" s="1">
        <v>2650000</v>
      </c>
      <c r="L80" s="2">
        <v>0.6</v>
      </c>
      <c r="M80" s="4" t="s">
        <v>319</v>
      </c>
      <c r="N80" s="4" t="s">
        <v>50</v>
      </c>
    </row>
    <row r="81" spans="1:14" ht="55.2" customHeight="1">
      <c r="A81" s="53" t="s">
        <v>320</v>
      </c>
      <c r="B81" s="69" t="s">
        <v>306</v>
      </c>
      <c r="C81" s="53">
        <v>45544700</v>
      </c>
      <c r="D81" s="69" t="s">
        <v>321</v>
      </c>
      <c r="E81" s="54">
        <v>45869</v>
      </c>
      <c r="F81" s="224">
        <v>46005</v>
      </c>
      <c r="G81" s="209">
        <v>23850000</v>
      </c>
      <c r="H81" s="9" t="s">
        <v>20</v>
      </c>
      <c r="I81" s="208">
        <v>7950000.0000000009</v>
      </c>
      <c r="J81" s="56" t="s">
        <v>21</v>
      </c>
      <c r="K81" s="1">
        <v>0</v>
      </c>
      <c r="L81" s="2">
        <v>0.66666666666666663</v>
      </c>
      <c r="M81" s="4" t="s">
        <v>322</v>
      </c>
      <c r="N81" s="4" t="s">
        <v>50</v>
      </c>
    </row>
    <row r="82" spans="1:14" ht="55.2" customHeight="1">
      <c r="A82" s="53" t="s">
        <v>323</v>
      </c>
      <c r="B82" s="69" t="s">
        <v>324</v>
      </c>
      <c r="C82" s="53">
        <v>45482147</v>
      </c>
      <c r="D82" s="69" t="s">
        <v>325</v>
      </c>
      <c r="E82" s="54">
        <v>45869</v>
      </c>
      <c r="F82" s="223">
        <v>46005</v>
      </c>
      <c r="G82" s="209">
        <v>15750000</v>
      </c>
      <c r="H82" s="9" t="s">
        <v>20</v>
      </c>
      <c r="I82" s="208">
        <v>5250000.0000000009</v>
      </c>
      <c r="J82" s="56" t="s">
        <v>21</v>
      </c>
      <c r="K82" s="1">
        <v>0</v>
      </c>
      <c r="L82" s="2">
        <v>0.66666666666666663</v>
      </c>
      <c r="M82" s="4" t="s">
        <v>326</v>
      </c>
      <c r="N82" s="4" t="s">
        <v>327</v>
      </c>
    </row>
    <row r="83" spans="1:14" ht="55.2" customHeight="1">
      <c r="A83" s="53" t="s">
        <v>328</v>
      </c>
      <c r="B83" s="69" t="s">
        <v>306</v>
      </c>
      <c r="C83" s="53">
        <v>1047375400</v>
      </c>
      <c r="D83" s="69" t="s">
        <v>329</v>
      </c>
      <c r="E83" s="54">
        <v>45869</v>
      </c>
      <c r="F83" s="224">
        <v>46021</v>
      </c>
      <c r="G83" s="209">
        <v>24000000</v>
      </c>
      <c r="H83" s="9" t="s">
        <v>20</v>
      </c>
      <c r="I83" s="208">
        <v>9600000</v>
      </c>
      <c r="J83" s="56" t="s">
        <v>48</v>
      </c>
      <c r="K83" s="1">
        <v>2400000</v>
      </c>
      <c r="L83" s="2">
        <v>0.6</v>
      </c>
      <c r="M83" s="4" t="s">
        <v>330</v>
      </c>
      <c r="N83" s="4" t="s">
        <v>50</v>
      </c>
    </row>
    <row r="84" spans="1:14" ht="55.2" customHeight="1">
      <c r="A84" s="53" t="s">
        <v>331</v>
      </c>
      <c r="B84" s="69" t="s">
        <v>332</v>
      </c>
      <c r="C84" s="53">
        <v>1049945476</v>
      </c>
      <c r="D84" s="69" t="s">
        <v>333</v>
      </c>
      <c r="E84" s="54">
        <v>45869</v>
      </c>
      <c r="F84" s="223">
        <v>46011</v>
      </c>
      <c r="G84" s="209">
        <v>9500000</v>
      </c>
      <c r="H84" s="9" t="s">
        <v>20</v>
      </c>
      <c r="I84" s="208">
        <v>6500000</v>
      </c>
      <c r="J84" s="56" t="s">
        <v>21</v>
      </c>
      <c r="K84" s="1">
        <v>-4000000</v>
      </c>
      <c r="L84" s="2">
        <v>0.31578947368421051</v>
      </c>
      <c r="M84" s="4" t="s">
        <v>334</v>
      </c>
      <c r="N84" s="4" t="s">
        <v>50</v>
      </c>
    </row>
    <row r="85" spans="1:14" ht="55.2" customHeight="1">
      <c r="A85" s="53" t="s">
        <v>335</v>
      </c>
      <c r="B85" s="69" t="s">
        <v>306</v>
      </c>
      <c r="C85" s="53">
        <v>1047434364</v>
      </c>
      <c r="D85" s="69" t="s">
        <v>336</v>
      </c>
      <c r="E85" s="54">
        <v>45869</v>
      </c>
      <c r="F85" s="224">
        <v>46020</v>
      </c>
      <c r="G85" s="209">
        <v>25000000</v>
      </c>
      <c r="H85" s="9" t="s">
        <v>20</v>
      </c>
      <c r="I85" s="208">
        <v>15000000</v>
      </c>
      <c r="J85" s="56" t="s">
        <v>48</v>
      </c>
      <c r="K85" s="1">
        <v>2500000</v>
      </c>
      <c r="L85" s="2">
        <v>0.4</v>
      </c>
      <c r="M85" s="4" t="s">
        <v>337</v>
      </c>
      <c r="N85" s="4" t="s">
        <v>50</v>
      </c>
    </row>
    <row r="86" spans="1:14" ht="55.2" customHeight="1">
      <c r="A86" s="53" t="s">
        <v>338</v>
      </c>
      <c r="B86" s="69" t="s">
        <v>306</v>
      </c>
      <c r="C86" s="53">
        <v>1050951031</v>
      </c>
      <c r="D86" s="69" t="s">
        <v>339</v>
      </c>
      <c r="E86" s="54">
        <v>45869</v>
      </c>
      <c r="F86" s="223">
        <v>46021</v>
      </c>
      <c r="G86" s="209">
        <v>25000000</v>
      </c>
      <c r="H86" s="9" t="s">
        <v>20</v>
      </c>
      <c r="I86" s="208">
        <v>10000000</v>
      </c>
      <c r="J86" s="56" t="s">
        <v>48</v>
      </c>
      <c r="K86" s="1">
        <v>2500000</v>
      </c>
      <c r="L86" s="2">
        <v>0.6</v>
      </c>
      <c r="M86" s="4" t="s">
        <v>340</v>
      </c>
      <c r="N86" s="4" t="s">
        <v>50</v>
      </c>
    </row>
    <row r="87" spans="1:14" ht="55.2" customHeight="1">
      <c r="A87" s="53" t="s">
        <v>341</v>
      </c>
      <c r="B87" s="69" t="s">
        <v>306</v>
      </c>
      <c r="C87" s="53">
        <v>73203211</v>
      </c>
      <c r="D87" s="69" t="s">
        <v>342</v>
      </c>
      <c r="E87" s="54">
        <v>45869</v>
      </c>
      <c r="F87" s="224">
        <v>46005</v>
      </c>
      <c r="G87" s="209">
        <v>21600000</v>
      </c>
      <c r="H87" s="9" t="s">
        <v>20</v>
      </c>
      <c r="I87" s="208">
        <v>7200000.0000000009</v>
      </c>
      <c r="J87" s="56" t="s">
        <v>21</v>
      </c>
      <c r="K87" s="1">
        <v>0</v>
      </c>
      <c r="L87" s="2">
        <v>0.66666666666666663</v>
      </c>
      <c r="M87" s="4" t="s">
        <v>343</v>
      </c>
      <c r="N87" s="4" t="s">
        <v>50</v>
      </c>
    </row>
    <row r="88" spans="1:14" ht="55.2" customHeight="1">
      <c r="A88" s="53" t="s">
        <v>344</v>
      </c>
      <c r="B88" s="69" t="s">
        <v>345</v>
      </c>
      <c r="C88" s="53">
        <v>1047473089</v>
      </c>
      <c r="D88" s="69" t="s">
        <v>346</v>
      </c>
      <c r="E88" s="54">
        <v>45869</v>
      </c>
      <c r="F88" s="223">
        <v>46021</v>
      </c>
      <c r="G88" s="209">
        <v>25166667</v>
      </c>
      <c r="H88" s="9" t="s">
        <v>20</v>
      </c>
      <c r="I88" s="208">
        <v>10166667.000000002</v>
      </c>
      <c r="J88" s="56" t="s">
        <v>48</v>
      </c>
      <c r="K88" s="1">
        <v>2666667</v>
      </c>
      <c r="L88" s="2">
        <v>0.59602648217183463</v>
      </c>
      <c r="M88" s="4" t="s">
        <v>347</v>
      </c>
      <c r="N88" s="4" t="s">
        <v>39</v>
      </c>
    </row>
    <row r="89" spans="1:14" ht="55.2" customHeight="1">
      <c r="A89" s="53" t="s">
        <v>348</v>
      </c>
      <c r="B89" s="69" t="s">
        <v>349</v>
      </c>
      <c r="C89" s="53">
        <v>1143392868</v>
      </c>
      <c r="D89" s="69" t="s">
        <v>350</v>
      </c>
      <c r="E89" s="54">
        <v>45869</v>
      </c>
      <c r="F89" s="224">
        <v>46021</v>
      </c>
      <c r="G89" s="209">
        <v>20133333</v>
      </c>
      <c r="H89" s="9" t="s">
        <v>20</v>
      </c>
      <c r="I89" s="208">
        <v>8133333.0000000009</v>
      </c>
      <c r="J89" s="56" t="s">
        <v>48</v>
      </c>
      <c r="K89" s="1">
        <v>2133333</v>
      </c>
      <c r="L89" s="2">
        <v>0.59602649993421353</v>
      </c>
      <c r="M89" s="4" t="s">
        <v>351</v>
      </c>
      <c r="N89" s="4" t="s">
        <v>39</v>
      </c>
    </row>
    <row r="90" spans="1:14" ht="55.2" customHeight="1">
      <c r="A90" s="53" t="s">
        <v>352</v>
      </c>
      <c r="B90" s="69" t="s">
        <v>353</v>
      </c>
      <c r="C90" s="53">
        <v>1143375387</v>
      </c>
      <c r="D90" s="69" t="s">
        <v>354</v>
      </c>
      <c r="E90" s="54">
        <v>45869</v>
      </c>
      <c r="F90" s="223">
        <v>46021</v>
      </c>
      <c r="G90" s="209">
        <v>22650000</v>
      </c>
      <c r="H90" s="9" t="s">
        <v>20</v>
      </c>
      <c r="I90" s="208">
        <v>9149999.9999999981</v>
      </c>
      <c r="J90" s="56" t="s">
        <v>48</v>
      </c>
      <c r="K90" s="1">
        <v>2400000</v>
      </c>
      <c r="L90" s="2">
        <v>0.59602649006622521</v>
      </c>
      <c r="M90" s="4" t="s">
        <v>355</v>
      </c>
      <c r="N90" s="4" t="s">
        <v>39</v>
      </c>
    </row>
    <row r="91" spans="1:14" ht="55.2" customHeight="1">
      <c r="A91" s="53" t="s">
        <v>356</v>
      </c>
      <c r="B91" s="69" t="s">
        <v>234</v>
      </c>
      <c r="C91" s="53">
        <v>1235042711</v>
      </c>
      <c r="D91" s="69" t="s">
        <v>357</v>
      </c>
      <c r="E91" s="54">
        <v>45869</v>
      </c>
      <c r="F91" s="224">
        <v>46022</v>
      </c>
      <c r="G91" s="209">
        <v>15100000</v>
      </c>
      <c r="H91" s="9" t="s">
        <v>20</v>
      </c>
      <c r="I91" s="208">
        <v>6099999.9999999991</v>
      </c>
      <c r="J91" s="56" t="s">
        <v>48</v>
      </c>
      <c r="K91" s="1">
        <v>1600000</v>
      </c>
      <c r="L91" s="2">
        <v>0.59602649006622521</v>
      </c>
      <c r="M91" s="4" t="s">
        <v>358</v>
      </c>
      <c r="N91" s="4" t="s">
        <v>39</v>
      </c>
    </row>
    <row r="92" spans="1:14" ht="55.2" customHeight="1">
      <c r="A92" s="53" t="s">
        <v>359</v>
      </c>
      <c r="B92" s="69" t="s">
        <v>353</v>
      </c>
      <c r="C92" s="53">
        <v>52691773</v>
      </c>
      <c r="D92" s="69" t="s">
        <v>360</v>
      </c>
      <c r="E92" s="54">
        <v>45869</v>
      </c>
      <c r="F92" s="223">
        <v>46021</v>
      </c>
      <c r="G92" s="209">
        <v>25166667</v>
      </c>
      <c r="H92" s="9" t="s">
        <v>20</v>
      </c>
      <c r="I92" s="208">
        <v>10166667.000000002</v>
      </c>
      <c r="J92" s="56" t="s">
        <v>48</v>
      </c>
      <c r="K92" s="1">
        <v>2666667</v>
      </c>
      <c r="L92" s="2">
        <v>0.59602648217183463</v>
      </c>
      <c r="M92" s="4" t="s">
        <v>361</v>
      </c>
      <c r="N92" s="4" t="s">
        <v>39</v>
      </c>
    </row>
    <row r="93" spans="1:14" ht="55.2" customHeight="1">
      <c r="A93" s="53" t="s">
        <v>362</v>
      </c>
      <c r="B93" s="69" t="s">
        <v>363</v>
      </c>
      <c r="C93" s="53">
        <v>1140819917</v>
      </c>
      <c r="D93" s="69" t="s">
        <v>364</v>
      </c>
      <c r="E93" s="54">
        <v>45869</v>
      </c>
      <c r="F93" s="224">
        <v>46021</v>
      </c>
      <c r="G93" s="209">
        <v>35233333</v>
      </c>
      <c r="H93" s="9" t="s">
        <v>20</v>
      </c>
      <c r="I93" s="208">
        <v>14233333.000000002</v>
      </c>
      <c r="J93" s="56" t="s">
        <v>48</v>
      </c>
      <c r="K93" s="1">
        <v>3733333</v>
      </c>
      <c r="L93" s="2">
        <v>0.5960264957050756</v>
      </c>
      <c r="M93" s="4" t="s">
        <v>365</v>
      </c>
      <c r="N93" s="4" t="s">
        <v>39</v>
      </c>
    </row>
    <row r="94" spans="1:14" ht="55.2" customHeight="1">
      <c r="A94" s="53" t="s">
        <v>366</v>
      </c>
      <c r="B94" s="69" t="s">
        <v>353</v>
      </c>
      <c r="C94" s="53">
        <v>1069498064</v>
      </c>
      <c r="D94" s="69" t="s">
        <v>367</v>
      </c>
      <c r="E94" s="54">
        <v>45869</v>
      </c>
      <c r="F94" s="223">
        <v>46022</v>
      </c>
      <c r="G94" s="209">
        <v>35233333</v>
      </c>
      <c r="H94" s="9" t="s">
        <v>20</v>
      </c>
      <c r="I94" s="208">
        <v>21733333</v>
      </c>
      <c r="J94" s="56" t="s">
        <v>48</v>
      </c>
      <c r="K94" s="1">
        <v>14983333</v>
      </c>
      <c r="L94" s="2">
        <v>0.38315989009612006</v>
      </c>
      <c r="M94" s="4" t="s">
        <v>368</v>
      </c>
      <c r="N94" s="4" t="s">
        <v>39</v>
      </c>
    </row>
    <row r="95" spans="1:14" ht="55.2" customHeight="1">
      <c r="A95" s="53" t="s">
        <v>369</v>
      </c>
      <c r="B95" s="69" t="s">
        <v>370</v>
      </c>
      <c r="C95" s="53">
        <v>9022635</v>
      </c>
      <c r="D95" s="69" t="s">
        <v>371</v>
      </c>
      <c r="E95" s="54">
        <v>45873</v>
      </c>
      <c r="F95" s="224">
        <v>46009</v>
      </c>
      <c r="G95" s="209">
        <v>27000000</v>
      </c>
      <c r="H95" s="9" t="s">
        <v>20</v>
      </c>
      <c r="I95" s="208">
        <v>9000000.0000000019</v>
      </c>
      <c r="J95" s="56" t="s">
        <v>21</v>
      </c>
      <c r="K95" s="1">
        <v>0</v>
      </c>
      <c r="L95" s="2">
        <v>0.66666666666666663</v>
      </c>
      <c r="M95" s="4" t="s">
        <v>372</v>
      </c>
      <c r="N95" s="4" t="s">
        <v>96</v>
      </c>
    </row>
    <row r="96" spans="1:14" ht="55.2" customHeight="1">
      <c r="A96" s="53" t="s">
        <v>373</v>
      </c>
      <c r="B96" s="69" t="s">
        <v>153</v>
      </c>
      <c r="C96" s="53">
        <v>1047416819</v>
      </c>
      <c r="D96" s="69" t="s">
        <v>374</v>
      </c>
      <c r="E96" s="54">
        <v>45869</v>
      </c>
      <c r="F96" s="223">
        <v>46020</v>
      </c>
      <c r="G96" s="209">
        <v>22500000</v>
      </c>
      <c r="H96" s="9" t="s">
        <v>20</v>
      </c>
      <c r="I96" s="208">
        <v>9000000</v>
      </c>
      <c r="J96" s="56" t="s">
        <v>48</v>
      </c>
      <c r="K96" s="1">
        <v>2250000</v>
      </c>
      <c r="L96" s="2">
        <v>0.6</v>
      </c>
      <c r="M96" s="4" t="s">
        <v>375</v>
      </c>
      <c r="N96" s="4" t="s">
        <v>23</v>
      </c>
    </row>
    <row r="97" spans="1:14" ht="55.2" customHeight="1">
      <c r="A97" s="53" t="s">
        <v>376</v>
      </c>
      <c r="B97" s="69" t="s">
        <v>234</v>
      </c>
      <c r="C97" s="53">
        <v>1050945172</v>
      </c>
      <c r="D97" s="69" t="s">
        <v>377</v>
      </c>
      <c r="E97" s="54">
        <v>45869</v>
      </c>
      <c r="F97" s="224">
        <v>46021</v>
      </c>
      <c r="G97" s="209">
        <v>15100000</v>
      </c>
      <c r="H97" s="9" t="s">
        <v>20</v>
      </c>
      <c r="I97" s="208">
        <v>6099999.9999999991</v>
      </c>
      <c r="J97" s="56" t="s">
        <v>48</v>
      </c>
      <c r="K97" s="1">
        <v>1600000</v>
      </c>
      <c r="L97" s="2">
        <v>0.59602649006622521</v>
      </c>
      <c r="M97" s="4" t="s">
        <v>378</v>
      </c>
      <c r="N97" s="4" t="s">
        <v>39</v>
      </c>
    </row>
    <row r="98" spans="1:14" ht="55.2" customHeight="1">
      <c r="A98" s="53" t="s">
        <v>379</v>
      </c>
      <c r="B98" s="69" t="s">
        <v>52</v>
      </c>
      <c r="C98" s="53">
        <v>1002412669</v>
      </c>
      <c r="D98" s="69" t="s">
        <v>380</v>
      </c>
      <c r="E98" s="54">
        <v>45873</v>
      </c>
      <c r="F98" s="223">
        <v>46009</v>
      </c>
      <c r="G98" s="209">
        <v>11250000</v>
      </c>
      <c r="H98" s="9" t="s">
        <v>20</v>
      </c>
      <c r="I98" s="208">
        <v>3750000.0000000005</v>
      </c>
      <c r="J98" s="56" t="s">
        <v>21</v>
      </c>
      <c r="K98" s="1">
        <v>0</v>
      </c>
      <c r="L98" s="2">
        <v>0.66666666666666663</v>
      </c>
      <c r="M98" s="4" t="s">
        <v>381</v>
      </c>
      <c r="N98" s="4" t="s">
        <v>55</v>
      </c>
    </row>
    <row r="99" spans="1:14" ht="55.2" customHeight="1">
      <c r="A99" s="53" t="s">
        <v>382</v>
      </c>
      <c r="B99" s="69" t="s">
        <v>306</v>
      </c>
      <c r="C99" s="53">
        <v>1049538297</v>
      </c>
      <c r="D99" s="69" t="s">
        <v>383</v>
      </c>
      <c r="E99" s="54">
        <v>45873</v>
      </c>
      <c r="F99" s="224">
        <v>46009</v>
      </c>
      <c r="G99" s="209">
        <v>22500000</v>
      </c>
      <c r="H99" s="9" t="s">
        <v>20</v>
      </c>
      <c r="I99" s="208">
        <v>17500000</v>
      </c>
      <c r="J99" s="56" t="s">
        <v>21</v>
      </c>
      <c r="K99" s="1">
        <v>0</v>
      </c>
      <c r="L99" s="2">
        <v>0.22222222222222221</v>
      </c>
      <c r="M99" s="4" t="s">
        <v>384</v>
      </c>
      <c r="N99" s="4" t="s">
        <v>50</v>
      </c>
    </row>
    <row r="100" spans="1:14" ht="55.2" customHeight="1">
      <c r="A100" s="53" t="s">
        <v>385</v>
      </c>
      <c r="B100" s="69" t="s">
        <v>306</v>
      </c>
      <c r="C100" s="53">
        <v>1143374927</v>
      </c>
      <c r="D100" s="69" t="s">
        <v>386</v>
      </c>
      <c r="E100" s="54">
        <v>45873</v>
      </c>
      <c r="F100" s="223">
        <v>46009</v>
      </c>
      <c r="G100" s="209">
        <v>21600000</v>
      </c>
      <c r="H100" s="9" t="s">
        <v>20</v>
      </c>
      <c r="I100" s="208">
        <v>12000000</v>
      </c>
      <c r="J100" s="56" t="s">
        <v>21</v>
      </c>
      <c r="K100" s="1">
        <v>0</v>
      </c>
      <c r="L100" s="2">
        <v>0.44444444444444442</v>
      </c>
      <c r="M100" s="4" t="s">
        <v>387</v>
      </c>
      <c r="N100" s="4" t="s">
        <v>50</v>
      </c>
    </row>
    <row r="101" spans="1:14" ht="55.2" customHeight="1">
      <c r="A101" s="53" t="s">
        <v>388</v>
      </c>
      <c r="B101" s="69" t="s">
        <v>306</v>
      </c>
      <c r="C101" s="53">
        <v>45525502</v>
      </c>
      <c r="D101" s="69" t="s">
        <v>389</v>
      </c>
      <c r="E101" s="54">
        <v>45873</v>
      </c>
      <c r="F101" s="224">
        <v>46009</v>
      </c>
      <c r="G101" s="209">
        <v>21600000</v>
      </c>
      <c r="H101" s="9" t="s">
        <v>20</v>
      </c>
      <c r="I101" s="208">
        <v>7200000.0000000009</v>
      </c>
      <c r="J101" s="56" t="s">
        <v>21</v>
      </c>
      <c r="K101" s="1">
        <v>0</v>
      </c>
      <c r="L101" s="2">
        <v>0.66666666666666663</v>
      </c>
      <c r="M101" s="4" t="s">
        <v>390</v>
      </c>
      <c r="N101" s="4" t="s">
        <v>50</v>
      </c>
    </row>
    <row r="102" spans="1:14" ht="55.2" customHeight="1">
      <c r="A102" s="53" t="s">
        <v>391</v>
      </c>
      <c r="B102" s="69" t="s">
        <v>306</v>
      </c>
      <c r="C102" s="53">
        <v>23136781</v>
      </c>
      <c r="D102" s="69" t="s">
        <v>392</v>
      </c>
      <c r="E102" s="54">
        <v>45873</v>
      </c>
      <c r="F102" s="223">
        <v>46009</v>
      </c>
      <c r="G102" s="209">
        <v>22500000</v>
      </c>
      <c r="H102" s="9" t="s">
        <v>20</v>
      </c>
      <c r="I102" s="208">
        <v>7500000.0000000009</v>
      </c>
      <c r="J102" s="56" t="s">
        <v>48</v>
      </c>
      <c r="K102" s="1">
        <v>250000</v>
      </c>
      <c r="L102" s="2">
        <v>0.66666666666666663</v>
      </c>
      <c r="M102" s="4" t="s">
        <v>393</v>
      </c>
      <c r="N102" s="4" t="s">
        <v>50</v>
      </c>
    </row>
    <row r="103" spans="1:14" ht="55.2" customHeight="1">
      <c r="A103" s="53" t="s">
        <v>394</v>
      </c>
      <c r="B103" s="69" t="s">
        <v>395</v>
      </c>
      <c r="C103" s="53">
        <v>73163520</v>
      </c>
      <c r="D103" s="69" t="s">
        <v>396</v>
      </c>
      <c r="E103" s="54">
        <v>45873</v>
      </c>
      <c r="F103" s="224">
        <v>46021</v>
      </c>
      <c r="G103" s="209">
        <v>21900000</v>
      </c>
      <c r="H103" s="9" t="s">
        <v>20</v>
      </c>
      <c r="I103" s="208">
        <v>8400000</v>
      </c>
      <c r="J103" s="56" t="s">
        <v>48</v>
      </c>
      <c r="K103" s="1">
        <v>1650000</v>
      </c>
      <c r="L103" s="2">
        <v>0.61643835616438358</v>
      </c>
      <c r="M103" s="4" t="s">
        <v>397</v>
      </c>
      <c r="N103" s="4" t="s">
        <v>398</v>
      </c>
    </row>
    <row r="104" spans="1:14" ht="55.2" customHeight="1">
      <c r="A104" s="53" t="s">
        <v>399</v>
      </c>
      <c r="B104" s="69" t="s">
        <v>400</v>
      </c>
      <c r="C104" s="53">
        <v>9148920</v>
      </c>
      <c r="D104" s="69" t="s">
        <v>401</v>
      </c>
      <c r="E104" s="54">
        <v>45874</v>
      </c>
      <c r="F104" s="223">
        <v>46010</v>
      </c>
      <c r="G104" s="209">
        <v>18000000</v>
      </c>
      <c r="H104" s="9" t="s">
        <v>20</v>
      </c>
      <c r="I104" s="208">
        <v>6000000.0000000009</v>
      </c>
      <c r="J104" s="56" t="s">
        <v>21</v>
      </c>
      <c r="K104" s="1">
        <v>0</v>
      </c>
      <c r="L104" s="2">
        <v>0.66666666666666663</v>
      </c>
      <c r="M104" s="4" t="s">
        <v>402</v>
      </c>
      <c r="N104" s="4" t="s">
        <v>83</v>
      </c>
    </row>
    <row r="105" spans="1:14" ht="55.2" customHeight="1">
      <c r="A105" s="53" t="s">
        <v>403</v>
      </c>
      <c r="B105" s="69" t="s">
        <v>404</v>
      </c>
      <c r="C105" s="53">
        <v>73158457</v>
      </c>
      <c r="D105" s="69" t="s">
        <v>405</v>
      </c>
      <c r="E105" s="54">
        <v>45874</v>
      </c>
      <c r="F105" s="224">
        <v>46010</v>
      </c>
      <c r="G105" s="209">
        <v>22500000</v>
      </c>
      <c r="H105" s="9" t="s">
        <v>20</v>
      </c>
      <c r="I105" s="208">
        <v>12500000</v>
      </c>
      <c r="J105" s="56" t="s">
        <v>21</v>
      </c>
      <c r="K105" s="1">
        <v>0</v>
      </c>
      <c r="L105" s="2">
        <v>0.44444444444444442</v>
      </c>
      <c r="M105" s="4" t="s">
        <v>406</v>
      </c>
      <c r="N105" s="4" t="s">
        <v>196</v>
      </c>
    </row>
    <row r="106" spans="1:14" ht="55.2" customHeight="1">
      <c r="A106" s="53" t="s">
        <v>407</v>
      </c>
      <c r="B106" s="69" t="s">
        <v>408</v>
      </c>
      <c r="C106" s="53">
        <v>73569385</v>
      </c>
      <c r="D106" s="69" t="s">
        <v>409</v>
      </c>
      <c r="E106" s="54">
        <v>45874</v>
      </c>
      <c r="F106" s="223">
        <v>46021</v>
      </c>
      <c r="G106" s="209">
        <v>9800000</v>
      </c>
      <c r="H106" s="9" t="s">
        <v>20</v>
      </c>
      <c r="I106" s="208">
        <v>3800000</v>
      </c>
      <c r="J106" s="56" t="s">
        <v>48</v>
      </c>
      <c r="K106" s="1">
        <v>800000</v>
      </c>
      <c r="L106" s="2">
        <v>0.61224489795918369</v>
      </c>
      <c r="M106" s="4" t="s">
        <v>410</v>
      </c>
      <c r="N106" s="4" t="s">
        <v>23</v>
      </c>
    </row>
    <row r="107" spans="1:14" ht="55.2" customHeight="1">
      <c r="A107" s="53" t="s">
        <v>411</v>
      </c>
      <c r="B107" s="69" t="s">
        <v>412</v>
      </c>
      <c r="C107" s="53">
        <v>1047413919</v>
      </c>
      <c r="D107" s="69" t="s">
        <v>413</v>
      </c>
      <c r="E107" s="54">
        <v>45874</v>
      </c>
      <c r="F107" s="224">
        <v>46021</v>
      </c>
      <c r="G107" s="209">
        <v>26583333</v>
      </c>
      <c r="H107" s="9" t="s">
        <v>20</v>
      </c>
      <c r="I107" s="208">
        <v>10083332.999999998</v>
      </c>
      <c r="J107" s="56" t="s">
        <v>48</v>
      </c>
      <c r="K107" s="1">
        <v>1833333</v>
      </c>
      <c r="L107" s="2">
        <v>0.62068966295535632</v>
      </c>
      <c r="M107" s="4" t="s">
        <v>414</v>
      </c>
      <c r="N107" s="4" t="s">
        <v>96</v>
      </c>
    </row>
    <row r="108" spans="1:14" ht="55.2" customHeight="1">
      <c r="A108" s="53" t="s">
        <v>415</v>
      </c>
      <c r="B108" s="69" t="s">
        <v>93</v>
      </c>
      <c r="C108" s="53">
        <v>1047392544</v>
      </c>
      <c r="D108" s="69" t="s">
        <v>416</v>
      </c>
      <c r="E108" s="54">
        <v>45874</v>
      </c>
      <c r="F108" s="223">
        <v>46010</v>
      </c>
      <c r="G108" s="209">
        <v>18000000</v>
      </c>
      <c r="H108" s="9" t="s">
        <v>20</v>
      </c>
      <c r="I108" s="208">
        <v>6000000.0000000009</v>
      </c>
      <c r="J108" s="56" t="s">
        <v>21</v>
      </c>
      <c r="K108" s="1">
        <v>0</v>
      </c>
      <c r="L108" s="2">
        <v>0.66666666666666663</v>
      </c>
      <c r="M108" s="4" t="s">
        <v>417</v>
      </c>
      <c r="N108" s="4" t="s">
        <v>96</v>
      </c>
    </row>
    <row r="109" spans="1:14" ht="55.2" customHeight="1">
      <c r="A109" s="53" t="s">
        <v>418</v>
      </c>
      <c r="B109" s="69" t="s">
        <v>419</v>
      </c>
      <c r="C109" s="53">
        <v>9140482</v>
      </c>
      <c r="D109" s="69" t="s">
        <v>420</v>
      </c>
      <c r="E109" s="54">
        <v>45875</v>
      </c>
      <c r="F109" s="223">
        <v>46011</v>
      </c>
      <c r="G109" s="209">
        <v>13500000</v>
      </c>
      <c r="H109" s="9" t="s">
        <v>20</v>
      </c>
      <c r="I109" s="208">
        <v>4500000.0000000009</v>
      </c>
      <c r="J109" s="56" t="s">
        <v>21</v>
      </c>
      <c r="K109" s="1">
        <v>0</v>
      </c>
      <c r="L109" s="2">
        <v>0.66666666666666663</v>
      </c>
      <c r="M109" s="4" t="s">
        <v>421</v>
      </c>
      <c r="N109" s="4" t="s">
        <v>398</v>
      </c>
    </row>
    <row r="110" spans="1:14" ht="55.2" customHeight="1">
      <c r="A110" s="53" t="s">
        <v>422</v>
      </c>
      <c r="B110" s="69" t="s">
        <v>423</v>
      </c>
      <c r="C110" s="53">
        <v>1143328559</v>
      </c>
      <c r="D110" s="69" t="s">
        <v>424</v>
      </c>
      <c r="E110" s="54">
        <v>45875</v>
      </c>
      <c r="F110" s="224">
        <v>46021</v>
      </c>
      <c r="G110" s="209">
        <v>14400000</v>
      </c>
      <c r="H110" s="9" t="s">
        <v>20</v>
      </c>
      <c r="I110" s="208">
        <v>5400000</v>
      </c>
      <c r="J110" s="56" t="s">
        <v>48</v>
      </c>
      <c r="K110" s="1">
        <v>900000</v>
      </c>
      <c r="L110" s="2">
        <v>0.625</v>
      </c>
      <c r="M110" s="4" t="s">
        <v>425</v>
      </c>
      <c r="N110" s="4" t="s">
        <v>96</v>
      </c>
    </row>
    <row r="111" spans="1:14" ht="55.2" customHeight="1">
      <c r="A111" s="53" t="s">
        <v>426</v>
      </c>
      <c r="B111" s="69" t="s">
        <v>427</v>
      </c>
      <c r="C111" s="53">
        <v>1052079034</v>
      </c>
      <c r="D111" s="69" t="s">
        <v>428</v>
      </c>
      <c r="E111" s="54">
        <v>45875</v>
      </c>
      <c r="F111" s="223">
        <v>45966</v>
      </c>
      <c r="G111" s="209">
        <v>12000000</v>
      </c>
      <c r="H111" s="9" t="s">
        <v>20</v>
      </c>
      <c r="I111" s="208">
        <v>4000000.0000000005</v>
      </c>
      <c r="J111" s="56" t="s">
        <v>21</v>
      </c>
      <c r="K111" s="1">
        <v>0</v>
      </c>
      <c r="L111" s="2">
        <v>0.66666666666666663</v>
      </c>
      <c r="M111" s="4" t="s">
        <v>429</v>
      </c>
      <c r="N111" s="4" t="s">
        <v>430</v>
      </c>
    </row>
    <row r="112" spans="1:14" ht="55.2" customHeight="1">
      <c r="A112" s="53" t="s">
        <v>431</v>
      </c>
      <c r="B112" s="69" t="s">
        <v>432</v>
      </c>
      <c r="C112" s="53">
        <v>1020800026</v>
      </c>
      <c r="D112" s="69" t="s">
        <v>433</v>
      </c>
      <c r="E112" s="54">
        <v>45896</v>
      </c>
      <c r="F112" s="224">
        <v>46017</v>
      </c>
      <c r="G112" s="209">
        <v>10800000</v>
      </c>
      <c r="H112" s="9" t="s">
        <v>20</v>
      </c>
      <c r="I112" s="208">
        <v>10800000</v>
      </c>
      <c r="J112" s="56" t="s">
        <v>21</v>
      </c>
      <c r="K112" s="1">
        <v>-1350000</v>
      </c>
      <c r="L112" s="2">
        <v>0</v>
      </c>
      <c r="M112" s="4" t="s">
        <v>434</v>
      </c>
      <c r="N112" s="4" t="s">
        <v>33</v>
      </c>
    </row>
    <row r="113" spans="1:14" ht="55.2" customHeight="1">
      <c r="A113" s="53" t="s">
        <v>435</v>
      </c>
      <c r="B113" s="69" t="s">
        <v>436</v>
      </c>
      <c r="C113" s="53" t="s">
        <v>437</v>
      </c>
      <c r="D113" s="69" t="s">
        <v>438</v>
      </c>
      <c r="E113" s="54">
        <v>45877</v>
      </c>
      <c r="F113" s="223">
        <v>46013</v>
      </c>
      <c r="G113" s="209">
        <v>11250000</v>
      </c>
      <c r="H113" s="9" t="s">
        <v>20</v>
      </c>
      <c r="I113" s="208">
        <v>3750000.0000000005</v>
      </c>
      <c r="J113" s="56" t="s">
        <v>21</v>
      </c>
      <c r="K113" s="1">
        <v>0</v>
      </c>
      <c r="L113" s="2">
        <v>0.66666666666666663</v>
      </c>
      <c r="M113" s="4" t="s">
        <v>439</v>
      </c>
      <c r="N113" s="4" t="s">
        <v>39</v>
      </c>
    </row>
    <row r="114" spans="1:14" ht="55.2" customHeight="1">
      <c r="A114" s="53" t="s">
        <v>440</v>
      </c>
      <c r="B114" s="69" t="s">
        <v>441</v>
      </c>
      <c r="C114" s="53">
        <v>73432110</v>
      </c>
      <c r="D114" s="69" t="s">
        <v>442</v>
      </c>
      <c r="E114" s="54">
        <v>45877</v>
      </c>
      <c r="F114" s="224">
        <v>45998</v>
      </c>
      <c r="G114" s="209">
        <v>20000000</v>
      </c>
      <c r="H114" s="9" t="s">
        <v>20</v>
      </c>
      <c r="I114" s="208">
        <v>10000000</v>
      </c>
      <c r="J114" s="56" t="s">
        <v>21</v>
      </c>
      <c r="K114" s="1">
        <v>0</v>
      </c>
      <c r="L114" s="2">
        <v>0.5</v>
      </c>
      <c r="M114" s="4" t="s">
        <v>443</v>
      </c>
      <c r="N114" s="4" t="s">
        <v>50</v>
      </c>
    </row>
    <row r="115" spans="1:14" ht="55.2" customHeight="1">
      <c r="A115" s="53" t="s">
        <v>444</v>
      </c>
      <c r="B115" s="69" t="s">
        <v>286</v>
      </c>
      <c r="C115" s="53">
        <v>1051450613</v>
      </c>
      <c r="D115" s="69" t="s">
        <v>445</v>
      </c>
      <c r="E115" s="54">
        <v>45877</v>
      </c>
      <c r="F115" s="224">
        <v>45998</v>
      </c>
      <c r="G115" s="209">
        <v>12000000</v>
      </c>
      <c r="H115" s="9" t="s">
        <v>20</v>
      </c>
      <c r="I115" s="208">
        <v>3000000</v>
      </c>
      <c r="J115" s="56" t="s">
        <v>21</v>
      </c>
      <c r="K115" s="1">
        <v>0</v>
      </c>
      <c r="L115" s="2">
        <v>0.75</v>
      </c>
      <c r="M115" s="4" t="s">
        <v>446</v>
      </c>
      <c r="N115" s="4" t="s">
        <v>50</v>
      </c>
    </row>
    <row r="116" spans="1:14" ht="55.2" customHeight="1">
      <c r="A116" s="53" t="s">
        <v>447</v>
      </c>
      <c r="B116" s="69" t="s">
        <v>448</v>
      </c>
      <c r="C116" s="53">
        <v>45483333</v>
      </c>
      <c r="D116" s="69" t="s">
        <v>449</v>
      </c>
      <c r="E116" s="54">
        <v>45877</v>
      </c>
      <c r="F116" s="223">
        <v>46013</v>
      </c>
      <c r="G116" s="209">
        <v>12600000</v>
      </c>
      <c r="H116" s="9" t="s">
        <v>20</v>
      </c>
      <c r="I116" s="208">
        <v>4200000.0000000009</v>
      </c>
      <c r="J116" s="56" t="s">
        <v>21</v>
      </c>
      <c r="K116" s="1">
        <v>0</v>
      </c>
      <c r="L116" s="2">
        <v>0.66666666666666663</v>
      </c>
      <c r="M116" s="4" t="s">
        <v>450</v>
      </c>
      <c r="N116" s="4" t="s">
        <v>39</v>
      </c>
    </row>
    <row r="117" spans="1:14" ht="55.2" customHeight="1">
      <c r="A117" s="53" t="s">
        <v>451</v>
      </c>
      <c r="B117" s="69" t="s">
        <v>452</v>
      </c>
      <c r="C117" s="53">
        <v>1104008598</v>
      </c>
      <c r="D117" s="69" t="s">
        <v>453</v>
      </c>
      <c r="E117" s="54">
        <v>45877</v>
      </c>
      <c r="F117" s="224">
        <v>46013</v>
      </c>
      <c r="G117" s="209">
        <v>19350000</v>
      </c>
      <c r="H117" s="9" t="s">
        <v>20</v>
      </c>
      <c r="I117" s="208">
        <v>6450000.0000000009</v>
      </c>
      <c r="J117" s="56" t="s">
        <v>21</v>
      </c>
      <c r="K117" s="1">
        <v>0</v>
      </c>
      <c r="L117" s="2">
        <v>0.66666666666666663</v>
      </c>
      <c r="M117" s="4" t="s">
        <v>454</v>
      </c>
      <c r="N117" s="4" t="s">
        <v>28</v>
      </c>
    </row>
    <row r="118" spans="1:14" ht="55.2" customHeight="1">
      <c r="A118" s="53" t="s">
        <v>455</v>
      </c>
      <c r="B118" s="69" t="s">
        <v>456</v>
      </c>
      <c r="C118" s="53">
        <v>1143384874</v>
      </c>
      <c r="D118" s="69" t="s">
        <v>457</v>
      </c>
      <c r="E118" s="54">
        <v>45877</v>
      </c>
      <c r="F118" s="223">
        <v>45998</v>
      </c>
      <c r="G118" s="209">
        <v>10800000</v>
      </c>
      <c r="H118" s="9" t="s">
        <v>20</v>
      </c>
      <c r="I118" s="208">
        <v>10800000</v>
      </c>
      <c r="J118" s="56" t="s">
        <v>21</v>
      </c>
      <c r="K118" s="1">
        <v>0</v>
      </c>
      <c r="L118" s="2">
        <v>0</v>
      </c>
      <c r="M118" s="4" t="s">
        <v>458</v>
      </c>
      <c r="N118" s="4" t="s">
        <v>96</v>
      </c>
    </row>
    <row r="119" spans="1:14" ht="55.2" customHeight="1">
      <c r="A119" s="53" t="s">
        <v>459</v>
      </c>
      <c r="B119" s="69" t="s">
        <v>353</v>
      </c>
      <c r="C119" s="53">
        <v>1143413289</v>
      </c>
      <c r="D119" s="69" t="s">
        <v>460</v>
      </c>
      <c r="E119" s="54">
        <v>45877</v>
      </c>
      <c r="F119" s="223">
        <v>46013</v>
      </c>
      <c r="G119" s="209">
        <v>22500000</v>
      </c>
      <c r="H119" s="9" t="s">
        <v>20</v>
      </c>
      <c r="I119" s="208">
        <v>7500000.0000000009</v>
      </c>
      <c r="J119" s="56" t="s">
        <v>21</v>
      </c>
      <c r="K119" s="1">
        <v>0</v>
      </c>
      <c r="L119" s="2">
        <v>0.66666666666666663</v>
      </c>
      <c r="M119" s="4" t="s">
        <v>461</v>
      </c>
      <c r="N119" s="4" t="s">
        <v>39</v>
      </c>
    </row>
    <row r="120" spans="1:14" ht="55.2" customHeight="1">
      <c r="A120" s="53" t="s">
        <v>462</v>
      </c>
      <c r="B120" s="69" t="s">
        <v>463</v>
      </c>
      <c r="C120" s="53">
        <v>1101451724</v>
      </c>
      <c r="D120" s="69" t="s">
        <v>464</v>
      </c>
      <c r="E120" s="54">
        <v>45884</v>
      </c>
      <c r="F120" s="224">
        <v>46005</v>
      </c>
      <c r="G120" s="209">
        <v>14000000</v>
      </c>
      <c r="H120" s="9" t="s">
        <v>20</v>
      </c>
      <c r="I120" s="208">
        <v>7000000</v>
      </c>
      <c r="J120" s="56" t="s">
        <v>21</v>
      </c>
      <c r="K120" s="1">
        <v>0</v>
      </c>
      <c r="L120" s="2">
        <v>0.5</v>
      </c>
      <c r="M120" s="4" t="s">
        <v>465</v>
      </c>
      <c r="N120" s="4" t="s">
        <v>28</v>
      </c>
    </row>
    <row r="121" spans="1:14" ht="55.2" customHeight="1">
      <c r="A121" s="53" t="s">
        <v>466</v>
      </c>
      <c r="B121" s="69" t="s">
        <v>306</v>
      </c>
      <c r="C121" s="53">
        <v>45477231</v>
      </c>
      <c r="D121" s="69" t="s">
        <v>467</v>
      </c>
      <c r="E121" s="54">
        <v>45884</v>
      </c>
      <c r="F121" s="223">
        <v>46021</v>
      </c>
      <c r="G121" s="211">
        <v>22500000</v>
      </c>
      <c r="H121" s="9" t="s">
        <v>20</v>
      </c>
      <c r="I121" s="208">
        <v>7500000.0000000009</v>
      </c>
      <c r="J121" s="56" t="s">
        <v>48</v>
      </c>
      <c r="K121" s="1">
        <v>2500000</v>
      </c>
      <c r="L121" s="2">
        <v>0.66666666666666663</v>
      </c>
      <c r="M121" s="4" t="s">
        <v>468</v>
      </c>
      <c r="N121" s="4" t="s">
        <v>50</v>
      </c>
    </row>
    <row r="122" spans="1:14" ht="55.2" customHeight="1">
      <c r="A122" s="53" t="s">
        <v>469</v>
      </c>
      <c r="B122" s="69" t="s">
        <v>349</v>
      </c>
      <c r="C122" s="53">
        <v>1001804333</v>
      </c>
      <c r="D122" s="69" t="s">
        <v>470</v>
      </c>
      <c r="E122" s="54">
        <v>45884</v>
      </c>
      <c r="F122" s="224">
        <v>46020</v>
      </c>
      <c r="G122" s="209">
        <v>21600000</v>
      </c>
      <c r="H122" s="9" t="s">
        <v>20</v>
      </c>
      <c r="I122" s="208">
        <v>7200000.0000000009</v>
      </c>
      <c r="J122" s="56" t="s">
        <v>21</v>
      </c>
      <c r="K122" s="1">
        <v>0</v>
      </c>
      <c r="L122" s="2">
        <v>0.66666666666666663</v>
      </c>
      <c r="M122" s="4" t="s">
        <v>471</v>
      </c>
      <c r="N122" s="4" t="s">
        <v>39</v>
      </c>
    </row>
    <row r="123" spans="1:14" ht="55.2" customHeight="1">
      <c r="A123" s="53" t="s">
        <v>472</v>
      </c>
      <c r="B123" s="69" t="s">
        <v>448</v>
      </c>
      <c r="C123" s="53">
        <v>45490039</v>
      </c>
      <c r="D123" s="69" t="s">
        <v>473</v>
      </c>
      <c r="E123" s="54">
        <v>45891</v>
      </c>
      <c r="F123" s="223">
        <v>46012</v>
      </c>
      <c r="G123" s="209">
        <v>11200000</v>
      </c>
      <c r="H123" s="9" t="s">
        <v>20</v>
      </c>
      <c r="I123" s="208">
        <v>5600000</v>
      </c>
      <c r="J123" s="56" t="s">
        <v>21</v>
      </c>
      <c r="K123" s="1">
        <v>0</v>
      </c>
      <c r="L123" s="2">
        <v>0.5</v>
      </c>
      <c r="M123" s="4" t="s">
        <v>474</v>
      </c>
      <c r="N123" s="4" t="s">
        <v>39</v>
      </c>
    </row>
    <row r="124" spans="1:14" ht="55.2" customHeight="1">
      <c r="A124" s="53" t="s">
        <v>475</v>
      </c>
      <c r="B124" s="69" t="s">
        <v>476</v>
      </c>
      <c r="C124" s="53" t="s">
        <v>477</v>
      </c>
      <c r="D124" s="69" t="s">
        <v>478</v>
      </c>
      <c r="E124" s="54">
        <v>45890</v>
      </c>
      <c r="F124" s="206">
        <v>46022</v>
      </c>
      <c r="G124" s="209">
        <v>52000000</v>
      </c>
      <c r="H124" s="9" t="s">
        <v>20</v>
      </c>
      <c r="I124" s="208">
        <v>52000000</v>
      </c>
      <c r="J124" s="56" t="s">
        <v>21</v>
      </c>
      <c r="K124" s="1">
        <v>0</v>
      </c>
      <c r="L124" s="2">
        <v>0</v>
      </c>
      <c r="M124" s="4" t="s">
        <v>479</v>
      </c>
      <c r="N124" s="4" t="s">
        <v>39</v>
      </c>
    </row>
    <row r="125" spans="1:14" ht="55.2" customHeight="1">
      <c r="A125" s="53" t="s">
        <v>480</v>
      </c>
      <c r="B125" s="69" t="s">
        <v>481</v>
      </c>
      <c r="C125" s="53">
        <v>1047477174</v>
      </c>
      <c r="D125" s="69" t="s">
        <v>482</v>
      </c>
      <c r="E125" s="54">
        <v>45890</v>
      </c>
      <c r="F125" s="223">
        <v>46011</v>
      </c>
      <c r="G125" s="209">
        <v>12000000</v>
      </c>
      <c r="H125" s="9" t="s">
        <v>20</v>
      </c>
      <c r="I125" s="208">
        <v>6000000</v>
      </c>
      <c r="J125" s="56" t="s">
        <v>21</v>
      </c>
      <c r="K125" s="1">
        <v>0</v>
      </c>
      <c r="L125" s="2">
        <v>0.5</v>
      </c>
      <c r="M125" s="4" t="s">
        <v>483</v>
      </c>
      <c r="N125" s="4" t="s">
        <v>398</v>
      </c>
    </row>
    <row r="126" spans="1:14" ht="55.2" customHeight="1">
      <c r="A126" s="53" t="s">
        <v>484</v>
      </c>
      <c r="B126" s="69" t="s">
        <v>485</v>
      </c>
      <c r="C126" s="53">
        <v>1047477175</v>
      </c>
      <c r="D126" s="69" t="s">
        <v>486</v>
      </c>
      <c r="E126" s="54">
        <v>45890</v>
      </c>
      <c r="F126" s="224">
        <v>46011</v>
      </c>
      <c r="G126" s="209">
        <v>12000000</v>
      </c>
      <c r="H126" s="9" t="s">
        <v>20</v>
      </c>
      <c r="I126" s="208">
        <v>6000000</v>
      </c>
      <c r="J126" s="56" t="s">
        <v>21</v>
      </c>
      <c r="K126" s="1">
        <v>0</v>
      </c>
      <c r="L126" s="2">
        <v>0.5</v>
      </c>
      <c r="M126" s="4" t="s">
        <v>487</v>
      </c>
      <c r="N126" s="4" t="s">
        <v>398</v>
      </c>
    </row>
    <row r="127" spans="1:14" ht="55.2" customHeight="1">
      <c r="A127" s="53" t="s">
        <v>488</v>
      </c>
      <c r="B127" s="69" t="s">
        <v>395</v>
      </c>
      <c r="C127" s="53">
        <v>1045674007</v>
      </c>
      <c r="D127" s="69" t="s">
        <v>489</v>
      </c>
      <c r="E127" s="54">
        <v>45890</v>
      </c>
      <c r="F127" s="223">
        <v>46011</v>
      </c>
      <c r="G127" s="209">
        <v>20000000</v>
      </c>
      <c r="H127" s="9" t="s">
        <v>20</v>
      </c>
      <c r="I127" s="208">
        <v>5000000</v>
      </c>
      <c r="J127" s="56" t="s">
        <v>21</v>
      </c>
      <c r="K127" s="1">
        <v>0</v>
      </c>
      <c r="L127" s="2">
        <v>0.75</v>
      </c>
      <c r="M127" s="4" t="s">
        <v>490</v>
      </c>
      <c r="N127" s="4" t="s">
        <v>398</v>
      </c>
    </row>
    <row r="128" spans="1:14" ht="55.2" customHeight="1">
      <c r="A128" s="53" t="s">
        <v>491</v>
      </c>
      <c r="B128" s="69" t="s">
        <v>492</v>
      </c>
      <c r="C128" s="53" t="s">
        <v>493</v>
      </c>
      <c r="D128" s="69" t="s">
        <v>494</v>
      </c>
      <c r="E128" s="54">
        <v>45890</v>
      </c>
      <c r="F128" s="224">
        <v>46011</v>
      </c>
      <c r="G128" s="209">
        <v>12000000</v>
      </c>
      <c r="H128" s="9" t="s">
        <v>20</v>
      </c>
      <c r="I128" s="208">
        <v>3000000</v>
      </c>
      <c r="J128" s="56" t="s">
        <v>21</v>
      </c>
      <c r="K128" s="1">
        <v>0</v>
      </c>
      <c r="L128" s="2">
        <v>0.75</v>
      </c>
      <c r="M128" s="4" t="s">
        <v>495</v>
      </c>
      <c r="N128" s="4" t="s">
        <v>196</v>
      </c>
    </row>
    <row r="129" spans="1:14" ht="55.2" customHeight="1">
      <c r="A129" s="53" t="s">
        <v>496</v>
      </c>
      <c r="B129" s="69" t="s">
        <v>497</v>
      </c>
      <c r="C129" s="53">
        <v>1050970961</v>
      </c>
      <c r="D129" s="69" t="s">
        <v>498</v>
      </c>
      <c r="E129" s="54">
        <v>45890</v>
      </c>
      <c r="F129" s="223">
        <v>46011</v>
      </c>
      <c r="G129" s="209">
        <v>10000000</v>
      </c>
      <c r="H129" s="9" t="s">
        <v>20</v>
      </c>
      <c r="I129" s="208">
        <v>5000000</v>
      </c>
      <c r="J129" s="56" t="s">
        <v>21</v>
      </c>
      <c r="K129" s="1">
        <v>0</v>
      </c>
      <c r="L129" s="2">
        <v>0.5</v>
      </c>
      <c r="M129" s="4" t="s">
        <v>499</v>
      </c>
      <c r="N129" s="4" t="s">
        <v>398</v>
      </c>
    </row>
    <row r="130" spans="1:14" ht="55.2" customHeight="1">
      <c r="A130" s="53" t="s">
        <v>500</v>
      </c>
      <c r="B130" s="69" t="s">
        <v>349</v>
      </c>
      <c r="C130" s="53">
        <v>1064988825</v>
      </c>
      <c r="D130" s="69" t="s">
        <v>501</v>
      </c>
      <c r="E130" s="54">
        <v>45896</v>
      </c>
      <c r="F130" s="224">
        <v>46017</v>
      </c>
      <c r="G130" s="209">
        <v>16000000</v>
      </c>
      <c r="H130" s="9" t="s">
        <v>20</v>
      </c>
      <c r="I130" s="208">
        <v>8000000</v>
      </c>
      <c r="J130" s="56" t="s">
        <v>21</v>
      </c>
      <c r="K130" s="1">
        <v>0</v>
      </c>
      <c r="L130" s="2">
        <v>0.5</v>
      </c>
      <c r="M130" s="4" t="s">
        <v>502</v>
      </c>
      <c r="N130" s="4" t="s">
        <v>39</v>
      </c>
    </row>
    <row r="131" spans="1:14" ht="55.2" customHeight="1">
      <c r="A131" s="53" t="s">
        <v>503</v>
      </c>
      <c r="B131" s="69" t="s">
        <v>353</v>
      </c>
      <c r="C131" s="53">
        <v>1235044200</v>
      </c>
      <c r="D131" s="69" t="s">
        <v>504</v>
      </c>
      <c r="E131" s="54">
        <v>45890</v>
      </c>
      <c r="F131" s="223">
        <v>46011</v>
      </c>
      <c r="G131" s="209">
        <v>12000000</v>
      </c>
      <c r="H131" s="9" t="s">
        <v>20</v>
      </c>
      <c r="I131" s="208">
        <v>3000000</v>
      </c>
      <c r="J131" s="56" t="s">
        <v>21</v>
      </c>
      <c r="K131" s="1">
        <v>0</v>
      </c>
      <c r="L131" s="2">
        <v>0.75</v>
      </c>
      <c r="M131" s="4" t="s">
        <v>505</v>
      </c>
      <c r="N131" s="4" t="s">
        <v>39</v>
      </c>
    </row>
    <row r="132" spans="1:14" ht="55.2" customHeight="1">
      <c r="A132" s="53" t="s">
        <v>506</v>
      </c>
      <c r="B132" s="69" t="s">
        <v>507</v>
      </c>
      <c r="C132" s="53">
        <v>1047378939</v>
      </c>
      <c r="D132" s="69" t="s">
        <v>508</v>
      </c>
      <c r="E132" s="54">
        <v>45890</v>
      </c>
      <c r="F132" s="223">
        <v>46011</v>
      </c>
      <c r="G132" s="209">
        <v>15200000</v>
      </c>
      <c r="H132" s="9" t="s">
        <v>20</v>
      </c>
      <c r="I132" s="208">
        <v>3800000</v>
      </c>
      <c r="J132" s="56" t="s">
        <v>21</v>
      </c>
      <c r="K132" s="1">
        <v>0</v>
      </c>
      <c r="L132" s="2">
        <v>0.75</v>
      </c>
      <c r="M132" s="4" t="s">
        <v>509</v>
      </c>
      <c r="N132" s="4" t="s">
        <v>39</v>
      </c>
    </row>
    <row r="133" spans="1:14" ht="55.2" customHeight="1">
      <c r="A133" s="53" t="s">
        <v>510</v>
      </c>
      <c r="B133" s="69" t="s">
        <v>122</v>
      </c>
      <c r="C133" s="53">
        <v>57445202</v>
      </c>
      <c r="D133" s="69" t="s">
        <v>511</v>
      </c>
      <c r="E133" s="54">
        <v>45890</v>
      </c>
      <c r="F133" s="224">
        <v>46011</v>
      </c>
      <c r="G133" s="209">
        <v>8800000</v>
      </c>
      <c r="H133" s="9" t="s">
        <v>20</v>
      </c>
      <c r="I133" s="208">
        <v>4400000</v>
      </c>
      <c r="J133" s="56" t="s">
        <v>21</v>
      </c>
      <c r="K133" s="1">
        <v>0</v>
      </c>
      <c r="L133" s="2">
        <v>0.5</v>
      </c>
      <c r="M133" s="4" t="s">
        <v>512</v>
      </c>
      <c r="N133" s="4" t="s">
        <v>120</v>
      </c>
    </row>
    <row r="134" spans="1:14" ht="55.2" customHeight="1">
      <c r="A134" s="53" t="s">
        <v>513</v>
      </c>
      <c r="B134" s="69" t="s">
        <v>514</v>
      </c>
      <c r="C134" s="53">
        <v>1143351999</v>
      </c>
      <c r="D134" s="69" t="s">
        <v>515</v>
      </c>
      <c r="E134" s="54" t="s">
        <v>516</v>
      </c>
      <c r="F134" s="223">
        <v>46019</v>
      </c>
      <c r="G134" s="209">
        <v>14000000</v>
      </c>
      <c r="H134" s="9" t="s">
        <v>20</v>
      </c>
      <c r="I134" s="208">
        <v>7000000</v>
      </c>
      <c r="J134" s="56" t="s">
        <v>21</v>
      </c>
      <c r="K134" s="1">
        <v>0</v>
      </c>
      <c r="L134" s="2">
        <v>0.5</v>
      </c>
      <c r="M134" s="4" t="s">
        <v>517</v>
      </c>
      <c r="N134" s="4" t="s">
        <v>120</v>
      </c>
    </row>
    <row r="135" spans="1:14" ht="55.2" customHeight="1">
      <c r="A135" s="53" t="s">
        <v>518</v>
      </c>
      <c r="B135" s="69" t="s">
        <v>519</v>
      </c>
      <c r="C135" s="53">
        <v>1047432109</v>
      </c>
      <c r="D135" s="69" t="s">
        <v>520</v>
      </c>
      <c r="E135" s="54">
        <v>45890</v>
      </c>
      <c r="F135" s="224">
        <v>46011</v>
      </c>
      <c r="G135" s="209">
        <v>12000000</v>
      </c>
      <c r="H135" s="9" t="s">
        <v>20</v>
      </c>
      <c r="I135" s="208">
        <v>6000000</v>
      </c>
      <c r="J135" s="56" t="s">
        <v>21</v>
      </c>
      <c r="K135" s="1">
        <v>0</v>
      </c>
      <c r="L135" s="2">
        <v>0.5</v>
      </c>
      <c r="M135" s="4" t="s">
        <v>521</v>
      </c>
      <c r="N135" s="4" t="s">
        <v>398</v>
      </c>
    </row>
    <row r="136" spans="1:14" ht="55.2" customHeight="1">
      <c r="A136" s="53" t="s">
        <v>522</v>
      </c>
      <c r="B136" s="69" t="s">
        <v>523</v>
      </c>
      <c r="C136" s="53">
        <v>73156627</v>
      </c>
      <c r="D136" s="69" t="s">
        <v>524</v>
      </c>
      <c r="E136" s="54">
        <v>45890</v>
      </c>
      <c r="F136" s="223">
        <v>46011</v>
      </c>
      <c r="G136" s="209">
        <v>10000000</v>
      </c>
      <c r="H136" s="9" t="s">
        <v>20</v>
      </c>
      <c r="I136" s="208">
        <v>5000000</v>
      </c>
      <c r="J136" s="56" t="s">
        <v>21</v>
      </c>
      <c r="K136" s="1">
        <v>0</v>
      </c>
      <c r="L136" s="2">
        <v>0.5</v>
      </c>
      <c r="M136" s="4" t="s">
        <v>525</v>
      </c>
      <c r="N136" s="4" t="s">
        <v>120</v>
      </c>
    </row>
    <row r="137" spans="1:14" ht="55.2" customHeight="1">
      <c r="A137" s="53" t="s">
        <v>526</v>
      </c>
      <c r="B137" s="69" t="s">
        <v>349</v>
      </c>
      <c r="C137" s="53">
        <v>1050958175</v>
      </c>
      <c r="D137" s="69" t="s">
        <v>527</v>
      </c>
      <c r="E137" s="54">
        <v>45890</v>
      </c>
      <c r="F137" s="224">
        <v>46021</v>
      </c>
      <c r="G137" s="209">
        <v>19500000</v>
      </c>
      <c r="H137" s="9" t="s">
        <v>20</v>
      </c>
      <c r="I137" s="208">
        <v>10500000</v>
      </c>
      <c r="J137" s="56" t="s">
        <v>48</v>
      </c>
      <c r="K137" s="1">
        <v>1500000</v>
      </c>
      <c r="L137" s="2">
        <v>0.46153846153846156</v>
      </c>
      <c r="M137" s="4" t="s">
        <v>528</v>
      </c>
      <c r="N137" s="4" t="s">
        <v>39</v>
      </c>
    </row>
    <row r="138" spans="1:14" ht="55.2" customHeight="1">
      <c r="A138" s="53" t="s">
        <v>529</v>
      </c>
      <c r="B138" s="69" t="s">
        <v>530</v>
      </c>
      <c r="C138" s="53">
        <v>45715662</v>
      </c>
      <c r="D138" s="69" t="s">
        <v>531</v>
      </c>
      <c r="E138" s="54">
        <v>45891</v>
      </c>
      <c r="F138" s="223">
        <v>46012</v>
      </c>
      <c r="G138" s="209">
        <v>16000000</v>
      </c>
      <c r="H138" s="9" t="s">
        <v>20</v>
      </c>
      <c r="I138" s="208">
        <v>4000000</v>
      </c>
      <c r="J138" s="56" t="s">
        <v>21</v>
      </c>
      <c r="K138" s="1">
        <v>0</v>
      </c>
      <c r="L138" s="2">
        <v>0.75</v>
      </c>
      <c r="M138" s="4" t="s">
        <v>532</v>
      </c>
      <c r="N138" s="4" t="s">
        <v>109</v>
      </c>
    </row>
    <row r="139" spans="1:14" ht="55.2" customHeight="1">
      <c r="A139" s="53" t="s">
        <v>533</v>
      </c>
      <c r="B139" s="69" t="s">
        <v>534</v>
      </c>
      <c r="C139" s="53">
        <v>1143355543</v>
      </c>
      <c r="D139" s="69" t="s">
        <v>535</v>
      </c>
      <c r="E139" s="54">
        <v>45891</v>
      </c>
      <c r="F139" s="224">
        <v>46012</v>
      </c>
      <c r="G139" s="209">
        <v>20000000</v>
      </c>
      <c r="H139" s="9" t="s">
        <v>20</v>
      </c>
      <c r="I139" s="208">
        <v>5000000</v>
      </c>
      <c r="J139" s="56" t="s">
        <v>21</v>
      </c>
      <c r="K139" s="1">
        <v>0</v>
      </c>
      <c r="L139" s="2">
        <v>0.75</v>
      </c>
      <c r="M139" s="4" t="s">
        <v>536</v>
      </c>
      <c r="N139" s="4" t="s">
        <v>537</v>
      </c>
    </row>
    <row r="140" spans="1:14" ht="55.2" customHeight="1">
      <c r="A140" s="53" t="s">
        <v>538</v>
      </c>
      <c r="B140" s="69" t="s">
        <v>349</v>
      </c>
      <c r="C140" s="53">
        <v>1007229084</v>
      </c>
      <c r="D140" s="69" t="s">
        <v>539</v>
      </c>
      <c r="E140" s="54">
        <v>45891</v>
      </c>
      <c r="F140" s="223">
        <v>46012</v>
      </c>
      <c r="G140" s="209">
        <v>14000000</v>
      </c>
      <c r="H140" s="9" t="s">
        <v>20</v>
      </c>
      <c r="I140" s="208">
        <v>3500000</v>
      </c>
      <c r="J140" s="56" t="s">
        <v>21</v>
      </c>
      <c r="K140" s="1">
        <v>0</v>
      </c>
      <c r="L140" s="2">
        <v>0.75</v>
      </c>
      <c r="M140" s="4" t="s">
        <v>540</v>
      </c>
      <c r="N140" s="4" t="s">
        <v>39</v>
      </c>
    </row>
    <row r="141" spans="1:14" ht="55.2" customHeight="1">
      <c r="A141" s="53" t="s">
        <v>541</v>
      </c>
      <c r="B141" s="69" t="s">
        <v>349</v>
      </c>
      <c r="C141" s="53">
        <v>1047488449</v>
      </c>
      <c r="D141" s="69" t="s">
        <v>542</v>
      </c>
      <c r="E141" s="54">
        <v>45891</v>
      </c>
      <c r="F141" s="224">
        <v>46012</v>
      </c>
      <c r="G141" s="209">
        <v>16000000</v>
      </c>
      <c r="H141" s="9" t="s">
        <v>20</v>
      </c>
      <c r="I141" s="208">
        <v>8000000</v>
      </c>
      <c r="J141" s="56" t="s">
        <v>21</v>
      </c>
      <c r="K141" s="1">
        <v>0</v>
      </c>
      <c r="L141" s="2">
        <v>0.5</v>
      </c>
      <c r="M141" s="4" t="s">
        <v>543</v>
      </c>
      <c r="N141" s="4" t="s">
        <v>39</v>
      </c>
    </row>
    <row r="142" spans="1:14" ht="55.2" customHeight="1">
      <c r="A142" s="53" t="s">
        <v>544</v>
      </c>
      <c r="B142" s="69" t="s">
        <v>545</v>
      </c>
      <c r="C142" s="53">
        <v>1046405927</v>
      </c>
      <c r="D142" s="69" t="s">
        <v>546</v>
      </c>
      <c r="E142" s="54">
        <v>45896</v>
      </c>
      <c r="F142" s="223">
        <v>46017</v>
      </c>
      <c r="G142" s="209">
        <v>10000000</v>
      </c>
      <c r="H142" s="9" t="s">
        <v>20</v>
      </c>
      <c r="I142" s="208">
        <v>5000000</v>
      </c>
      <c r="J142" s="56" t="s">
        <v>21</v>
      </c>
      <c r="K142" s="1">
        <v>0</v>
      </c>
      <c r="L142" s="2">
        <v>0.5</v>
      </c>
      <c r="M142" s="4" t="s">
        <v>547</v>
      </c>
      <c r="N142" s="4" t="s">
        <v>548</v>
      </c>
    </row>
    <row r="143" spans="1:14" ht="55.2" customHeight="1">
      <c r="A143" s="53" t="s">
        <v>549</v>
      </c>
      <c r="B143" s="69" t="s">
        <v>550</v>
      </c>
      <c r="C143" s="53">
        <v>1052702397</v>
      </c>
      <c r="D143" s="69" t="s">
        <v>551</v>
      </c>
      <c r="E143" s="54">
        <v>45896</v>
      </c>
      <c r="F143" s="224">
        <v>46017</v>
      </c>
      <c r="G143" s="209">
        <v>10000000</v>
      </c>
      <c r="H143" s="9" t="s">
        <v>20</v>
      </c>
      <c r="I143" s="208">
        <v>5000000</v>
      </c>
      <c r="J143" s="56" t="s">
        <v>21</v>
      </c>
      <c r="K143" s="1">
        <v>0</v>
      </c>
      <c r="L143" s="2">
        <v>0.5</v>
      </c>
      <c r="M143" s="4" t="s">
        <v>552</v>
      </c>
      <c r="N143" s="4" t="s">
        <v>144</v>
      </c>
    </row>
    <row r="144" spans="1:14" ht="55.2" customHeight="1">
      <c r="A144" s="53" t="s">
        <v>553</v>
      </c>
      <c r="B144" s="69" t="s">
        <v>554</v>
      </c>
      <c r="C144" s="53">
        <v>45549378</v>
      </c>
      <c r="D144" s="69" t="s">
        <v>555</v>
      </c>
      <c r="E144" s="54">
        <v>45896</v>
      </c>
      <c r="F144" s="223">
        <v>46017</v>
      </c>
      <c r="G144" s="209">
        <v>16333332</v>
      </c>
      <c r="H144" s="9" t="s">
        <v>20</v>
      </c>
      <c r="I144" s="208">
        <v>8166666</v>
      </c>
      <c r="J144" s="56" t="s">
        <v>21</v>
      </c>
      <c r="K144" s="1">
        <v>0</v>
      </c>
      <c r="L144" s="2">
        <v>0.5</v>
      </c>
      <c r="M144" s="4" t="s">
        <v>556</v>
      </c>
      <c r="N144" s="4" t="s">
        <v>144</v>
      </c>
    </row>
    <row r="145" spans="1:14" ht="55.2" customHeight="1">
      <c r="A145" s="53" t="s">
        <v>557</v>
      </c>
      <c r="B145" s="69" t="s">
        <v>558</v>
      </c>
      <c r="C145" s="53">
        <v>45543577</v>
      </c>
      <c r="D145" s="69" t="s">
        <v>559</v>
      </c>
      <c r="E145" s="54">
        <v>45896</v>
      </c>
      <c r="F145" s="224">
        <v>46017</v>
      </c>
      <c r="G145" s="209">
        <v>20000000</v>
      </c>
      <c r="H145" s="9" t="s">
        <v>20</v>
      </c>
      <c r="I145" s="208">
        <v>10000000</v>
      </c>
      <c r="J145" s="56" t="s">
        <v>21</v>
      </c>
      <c r="K145" s="1">
        <v>0</v>
      </c>
      <c r="L145" s="2">
        <v>0.5</v>
      </c>
      <c r="M145" s="4" t="s">
        <v>560</v>
      </c>
      <c r="N145" s="4" t="s">
        <v>39</v>
      </c>
    </row>
    <row r="146" spans="1:14" ht="55.2" customHeight="1">
      <c r="A146" s="53" t="s">
        <v>561</v>
      </c>
      <c r="B146" s="69" t="s">
        <v>234</v>
      </c>
      <c r="C146" s="53">
        <v>1050961351</v>
      </c>
      <c r="D146" s="69" t="s">
        <v>562</v>
      </c>
      <c r="E146" s="54">
        <v>45896</v>
      </c>
      <c r="F146" s="224">
        <v>46017</v>
      </c>
      <c r="G146" s="209">
        <v>10000000</v>
      </c>
      <c r="H146" s="9" t="s">
        <v>20</v>
      </c>
      <c r="I146" s="208">
        <v>7500000</v>
      </c>
      <c r="J146" s="56" t="s">
        <v>21</v>
      </c>
      <c r="K146" s="1">
        <v>0</v>
      </c>
      <c r="L146" s="2">
        <v>0.25</v>
      </c>
      <c r="M146" s="4" t="s">
        <v>563</v>
      </c>
      <c r="N146" s="4" t="s">
        <v>39</v>
      </c>
    </row>
    <row r="147" spans="1:14" ht="55.2" customHeight="1">
      <c r="A147" s="53" t="s">
        <v>564</v>
      </c>
      <c r="B147" s="69" t="s">
        <v>52</v>
      </c>
      <c r="C147" s="53">
        <v>1051668375</v>
      </c>
      <c r="D147" s="69" t="s">
        <v>565</v>
      </c>
      <c r="E147" s="54">
        <v>45896</v>
      </c>
      <c r="F147" s="223">
        <v>46017</v>
      </c>
      <c r="G147" s="209">
        <v>10800000</v>
      </c>
      <c r="H147" s="9" t="s">
        <v>20</v>
      </c>
      <c r="I147" s="208">
        <v>8100000</v>
      </c>
      <c r="J147" s="56" t="s">
        <v>21</v>
      </c>
      <c r="K147" s="1">
        <v>0</v>
      </c>
      <c r="L147" s="2">
        <v>0.25</v>
      </c>
      <c r="M147" s="4" t="s">
        <v>566</v>
      </c>
      <c r="N147" s="4" t="s">
        <v>55</v>
      </c>
    </row>
    <row r="148" spans="1:14" ht="55.2" customHeight="1">
      <c r="A148" s="53" t="s">
        <v>567</v>
      </c>
      <c r="B148" s="69" t="s">
        <v>568</v>
      </c>
      <c r="C148" s="53" t="s">
        <v>569</v>
      </c>
      <c r="D148" s="69" t="s">
        <v>570</v>
      </c>
      <c r="E148" s="54">
        <v>45896</v>
      </c>
      <c r="F148" s="224">
        <v>46017</v>
      </c>
      <c r="G148" s="209">
        <v>16000000</v>
      </c>
      <c r="H148" s="9" t="s">
        <v>20</v>
      </c>
      <c r="I148" s="208">
        <v>8000000</v>
      </c>
      <c r="J148" s="56" t="s">
        <v>21</v>
      </c>
      <c r="K148" s="1">
        <v>0</v>
      </c>
      <c r="L148" s="2">
        <v>0.5</v>
      </c>
      <c r="M148" s="4" t="s">
        <v>571</v>
      </c>
      <c r="N148" s="4" t="s">
        <v>572</v>
      </c>
    </row>
    <row r="149" spans="1:14" ht="55.2" customHeight="1">
      <c r="A149" s="53" t="s">
        <v>573</v>
      </c>
      <c r="B149" s="69" t="s">
        <v>234</v>
      </c>
      <c r="C149" s="53">
        <v>1193307904</v>
      </c>
      <c r="D149" s="69" t="s">
        <v>574</v>
      </c>
      <c r="E149" s="54">
        <v>45896</v>
      </c>
      <c r="F149" s="223">
        <v>46017</v>
      </c>
      <c r="G149" s="209">
        <v>12000000</v>
      </c>
      <c r="H149" s="9" t="s">
        <v>20</v>
      </c>
      <c r="I149" s="208">
        <v>6000000</v>
      </c>
      <c r="J149" s="56" t="s">
        <v>21</v>
      </c>
      <c r="K149" s="1">
        <v>0</v>
      </c>
      <c r="L149" s="2">
        <v>0.5</v>
      </c>
      <c r="M149" s="4" t="s">
        <v>575</v>
      </c>
      <c r="N149" s="4" t="s">
        <v>39</v>
      </c>
    </row>
    <row r="150" spans="1:14" ht="55.2" customHeight="1">
      <c r="A150" s="53" t="s">
        <v>576</v>
      </c>
      <c r="B150" s="69" t="s">
        <v>130</v>
      </c>
      <c r="C150" s="53">
        <v>45477212</v>
      </c>
      <c r="D150" s="69" t="s">
        <v>577</v>
      </c>
      <c r="E150" s="54">
        <v>45896</v>
      </c>
      <c r="F150" s="224">
        <v>46017</v>
      </c>
      <c r="G150" s="209">
        <v>14000000</v>
      </c>
      <c r="H150" s="9" t="s">
        <v>20</v>
      </c>
      <c r="I150" s="208">
        <v>7000000</v>
      </c>
      <c r="J150" s="56" t="s">
        <v>21</v>
      </c>
      <c r="K150" s="1">
        <v>0</v>
      </c>
      <c r="L150" s="2">
        <v>0.5</v>
      </c>
      <c r="M150" s="4" t="s">
        <v>578</v>
      </c>
      <c r="N150" s="4" t="s">
        <v>120</v>
      </c>
    </row>
    <row r="151" spans="1:14" ht="55.2" customHeight="1">
      <c r="A151" s="53" t="s">
        <v>579</v>
      </c>
      <c r="B151" s="69" t="s">
        <v>580</v>
      </c>
      <c r="C151" s="53" t="s">
        <v>581</v>
      </c>
      <c r="D151" s="69" t="s">
        <v>582</v>
      </c>
      <c r="E151" s="53">
        <v>0</v>
      </c>
      <c r="F151" s="223">
        <v>46018</v>
      </c>
      <c r="G151" s="209">
        <v>108000000</v>
      </c>
      <c r="H151" s="9" t="s">
        <v>20</v>
      </c>
      <c r="I151" s="208">
        <v>108000000</v>
      </c>
      <c r="J151" s="56" t="s">
        <v>21</v>
      </c>
      <c r="K151" s="1">
        <v>0</v>
      </c>
      <c r="L151" s="2">
        <v>0</v>
      </c>
      <c r="M151" s="4" t="s">
        <v>583</v>
      </c>
      <c r="N151" s="4" t="s">
        <v>39</v>
      </c>
    </row>
    <row r="152" spans="1:14" ht="55.2" customHeight="1">
      <c r="A152" s="53" t="s">
        <v>584</v>
      </c>
      <c r="B152" s="69" t="s">
        <v>585</v>
      </c>
      <c r="C152" s="53">
        <v>73197942</v>
      </c>
      <c r="D152" s="69" t="s">
        <v>586</v>
      </c>
      <c r="E152" s="54" t="s">
        <v>587</v>
      </c>
      <c r="F152" s="224">
        <v>46018</v>
      </c>
      <c r="G152" s="209">
        <v>48000000</v>
      </c>
      <c r="H152" s="9" t="s">
        <v>20</v>
      </c>
      <c r="I152" s="208">
        <v>24000000</v>
      </c>
      <c r="J152" s="56" t="s">
        <v>21</v>
      </c>
      <c r="K152" s="1">
        <v>0</v>
      </c>
      <c r="L152" s="2">
        <v>0.5</v>
      </c>
      <c r="M152" s="4" t="s">
        <v>588</v>
      </c>
      <c r="N152" s="4" t="s">
        <v>96</v>
      </c>
    </row>
    <row r="153" spans="1:14" ht="55.2" customHeight="1">
      <c r="A153" s="53" t="s">
        <v>589</v>
      </c>
      <c r="B153" s="69" t="s">
        <v>306</v>
      </c>
      <c r="C153" s="53">
        <v>45454119</v>
      </c>
      <c r="D153" s="69" t="s">
        <v>590</v>
      </c>
      <c r="E153" s="54">
        <v>45898</v>
      </c>
      <c r="F153" s="223">
        <v>46019</v>
      </c>
      <c r="G153" s="209">
        <v>20000000</v>
      </c>
      <c r="H153" s="9" t="s">
        <v>20</v>
      </c>
      <c r="I153" s="208">
        <v>15000000</v>
      </c>
      <c r="J153" s="56" t="s">
        <v>21</v>
      </c>
      <c r="K153" s="1">
        <v>0</v>
      </c>
      <c r="L153" s="2">
        <v>0.25</v>
      </c>
      <c r="M153" s="4" t="s">
        <v>591</v>
      </c>
      <c r="N153" s="4" t="s">
        <v>50</v>
      </c>
    </row>
    <row r="154" spans="1:14" ht="55.2" customHeight="1">
      <c r="A154" s="53" t="s">
        <v>592</v>
      </c>
      <c r="B154" s="69" t="s">
        <v>514</v>
      </c>
      <c r="C154" s="53">
        <v>22790793</v>
      </c>
      <c r="D154" s="69" t="s">
        <v>593</v>
      </c>
      <c r="E154" s="54">
        <v>45896</v>
      </c>
      <c r="F154" s="224">
        <v>46017</v>
      </c>
      <c r="G154" s="209">
        <v>16000000</v>
      </c>
      <c r="H154" s="9" t="s">
        <v>20</v>
      </c>
      <c r="I154" s="208">
        <v>8000000</v>
      </c>
      <c r="J154" s="56" t="s">
        <v>21</v>
      </c>
      <c r="K154" s="1">
        <v>0</v>
      </c>
      <c r="L154" s="2">
        <v>0.5</v>
      </c>
      <c r="M154" s="4" t="s">
        <v>594</v>
      </c>
      <c r="N154" s="4" t="s">
        <v>125</v>
      </c>
    </row>
    <row r="155" spans="1:14" ht="55.2" customHeight="1">
      <c r="A155" s="53" t="s">
        <v>595</v>
      </c>
      <c r="B155" s="69" t="s">
        <v>514</v>
      </c>
      <c r="C155" s="53">
        <v>2760740</v>
      </c>
      <c r="D155" s="69" t="s">
        <v>596</v>
      </c>
      <c r="E155" s="54">
        <v>45896</v>
      </c>
      <c r="F155" s="224">
        <v>46017</v>
      </c>
      <c r="G155" s="209">
        <v>14000000</v>
      </c>
      <c r="H155" s="9" t="s">
        <v>20</v>
      </c>
      <c r="I155" s="208">
        <v>7000000</v>
      </c>
      <c r="J155" s="56" t="s">
        <v>21</v>
      </c>
      <c r="K155" s="1">
        <v>0</v>
      </c>
      <c r="L155" s="2">
        <v>0.5</v>
      </c>
      <c r="M155" s="4" t="s">
        <v>597</v>
      </c>
      <c r="N155" s="4" t="s">
        <v>125</v>
      </c>
    </row>
    <row r="156" spans="1:14" ht="55.2" customHeight="1">
      <c r="A156" s="53" t="s">
        <v>598</v>
      </c>
      <c r="B156" s="69" t="s">
        <v>514</v>
      </c>
      <c r="C156" s="53">
        <v>73116394</v>
      </c>
      <c r="D156" s="69" t="s">
        <v>599</v>
      </c>
      <c r="E156" s="54">
        <v>45896</v>
      </c>
      <c r="F156" s="223">
        <v>46017</v>
      </c>
      <c r="G156" s="209">
        <v>14000000</v>
      </c>
      <c r="H156" s="9" t="s">
        <v>20</v>
      </c>
      <c r="I156" s="208">
        <v>7000000</v>
      </c>
      <c r="J156" s="56" t="s">
        <v>21</v>
      </c>
      <c r="K156" s="1">
        <v>0</v>
      </c>
      <c r="L156" s="2">
        <v>0.5</v>
      </c>
      <c r="M156" s="4" t="s">
        <v>600</v>
      </c>
      <c r="N156" s="4" t="s">
        <v>125</v>
      </c>
    </row>
    <row r="157" spans="1:14" ht="55.2" customHeight="1">
      <c r="A157" s="53" t="s">
        <v>601</v>
      </c>
      <c r="B157" s="69" t="s">
        <v>602</v>
      </c>
      <c r="C157" s="53">
        <v>1050969823</v>
      </c>
      <c r="D157" s="69" t="s">
        <v>603</v>
      </c>
      <c r="E157" s="54">
        <v>45896</v>
      </c>
      <c r="F157" s="224">
        <v>46017</v>
      </c>
      <c r="G157" s="209">
        <v>16000000</v>
      </c>
      <c r="H157" s="9" t="s">
        <v>20</v>
      </c>
      <c r="I157" s="208">
        <v>8000000</v>
      </c>
      <c r="J157" s="56" t="s">
        <v>21</v>
      </c>
      <c r="K157" s="1">
        <v>0</v>
      </c>
      <c r="L157" s="2">
        <v>0.5</v>
      </c>
      <c r="M157" s="4" t="s">
        <v>604</v>
      </c>
      <c r="N157" s="4" t="s">
        <v>120</v>
      </c>
    </row>
    <row r="158" spans="1:14" ht="55.2" customHeight="1">
      <c r="A158" s="53" t="s">
        <v>605</v>
      </c>
      <c r="B158" s="69" t="s">
        <v>514</v>
      </c>
      <c r="C158" s="53">
        <v>1050960755</v>
      </c>
      <c r="D158" s="69" t="s">
        <v>606</v>
      </c>
      <c r="E158" s="54">
        <v>45896</v>
      </c>
      <c r="F158" s="223">
        <v>46017</v>
      </c>
      <c r="G158" s="209">
        <v>12000000</v>
      </c>
      <c r="H158" s="9" t="s">
        <v>20</v>
      </c>
      <c r="I158" s="208">
        <v>6000000</v>
      </c>
      <c r="J158" s="56" t="s">
        <v>21</v>
      </c>
      <c r="K158" s="1">
        <v>0</v>
      </c>
      <c r="L158" s="2">
        <v>0.5</v>
      </c>
      <c r="M158" s="4" t="s">
        <v>607</v>
      </c>
      <c r="N158" s="4" t="s">
        <v>120</v>
      </c>
    </row>
    <row r="159" spans="1:14" ht="55.2" customHeight="1">
      <c r="A159" s="53" t="s">
        <v>608</v>
      </c>
      <c r="B159" s="69" t="s">
        <v>609</v>
      </c>
      <c r="C159" s="53">
        <v>22809508</v>
      </c>
      <c r="D159" s="69" t="s">
        <v>610</v>
      </c>
      <c r="E159" s="54">
        <v>45896</v>
      </c>
      <c r="F159" s="224">
        <v>46017</v>
      </c>
      <c r="G159" s="209">
        <v>9200000</v>
      </c>
      <c r="H159" s="9" t="s">
        <v>20</v>
      </c>
      <c r="I159" s="208">
        <v>4600000</v>
      </c>
      <c r="J159" s="56" t="s">
        <v>21</v>
      </c>
      <c r="K159" s="1">
        <v>0</v>
      </c>
      <c r="L159" s="2">
        <v>0.5</v>
      </c>
      <c r="M159" s="4" t="s">
        <v>611</v>
      </c>
      <c r="N159" s="4" t="s">
        <v>120</v>
      </c>
    </row>
    <row r="160" spans="1:14" ht="55.2" customHeight="1">
      <c r="A160" s="53" t="s">
        <v>612</v>
      </c>
      <c r="B160" s="69" t="s">
        <v>613</v>
      </c>
      <c r="C160" s="53">
        <v>1143415925</v>
      </c>
      <c r="D160" s="69" t="s">
        <v>614</v>
      </c>
      <c r="E160" s="54" t="s">
        <v>615</v>
      </c>
      <c r="F160" s="223">
        <v>46015</v>
      </c>
      <c r="G160" s="209">
        <v>10500000</v>
      </c>
      <c r="H160" s="9" t="s">
        <v>20</v>
      </c>
      <c r="I160" s="208">
        <v>7000000.0000000009</v>
      </c>
      <c r="J160" s="56" t="s">
        <v>21</v>
      </c>
      <c r="K160" s="1">
        <v>-1750000</v>
      </c>
      <c r="L160" s="2">
        <v>0.33333333333333331</v>
      </c>
      <c r="M160" s="4" t="s">
        <v>616</v>
      </c>
      <c r="N160" s="4" t="s">
        <v>120</v>
      </c>
    </row>
    <row r="161" spans="1:14" ht="55.2" customHeight="1">
      <c r="A161" s="53" t="s">
        <v>617</v>
      </c>
      <c r="B161" s="69" t="s">
        <v>618</v>
      </c>
      <c r="C161" s="53">
        <v>45581164</v>
      </c>
      <c r="D161" s="69" t="s">
        <v>619</v>
      </c>
      <c r="E161" s="54">
        <v>45896</v>
      </c>
      <c r="F161" s="224">
        <v>46017</v>
      </c>
      <c r="G161" s="209">
        <v>20000000</v>
      </c>
      <c r="H161" s="9" t="s">
        <v>20</v>
      </c>
      <c r="I161" s="208">
        <v>10000000</v>
      </c>
      <c r="J161" s="56" t="s">
        <v>21</v>
      </c>
      <c r="K161" s="1">
        <v>0</v>
      </c>
      <c r="L161" s="2">
        <v>0.5</v>
      </c>
      <c r="M161" s="4" t="s">
        <v>620</v>
      </c>
      <c r="N161" s="4" t="s">
        <v>120</v>
      </c>
    </row>
    <row r="162" spans="1:14" ht="55.2" customHeight="1">
      <c r="A162" s="53" t="s">
        <v>621</v>
      </c>
      <c r="B162" s="69" t="s">
        <v>622</v>
      </c>
      <c r="C162" s="53">
        <v>1050034640</v>
      </c>
      <c r="D162" s="69" t="s">
        <v>623</v>
      </c>
      <c r="E162" s="54" t="s">
        <v>587</v>
      </c>
      <c r="F162" s="223">
        <v>46018</v>
      </c>
      <c r="G162" s="209">
        <v>16000000</v>
      </c>
      <c r="H162" s="9" t="s">
        <v>20</v>
      </c>
      <c r="I162" s="208">
        <v>8000000</v>
      </c>
      <c r="J162" s="56" t="s">
        <v>21</v>
      </c>
      <c r="K162" s="1">
        <v>0</v>
      </c>
      <c r="L162" s="2">
        <v>0.5</v>
      </c>
      <c r="M162" s="4" t="s">
        <v>624</v>
      </c>
      <c r="N162" s="4" t="s">
        <v>120</v>
      </c>
    </row>
    <row r="163" spans="1:14" ht="55.2" customHeight="1">
      <c r="A163" s="53" t="s">
        <v>625</v>
      </c>
      <c r="B163" s="69" t="s">
        <v>609</v>
      </c>
      <c r="C163" s="53">
        <v>1001902563</v>
      </c>
      <c r="D163" s="69" t="s">
        <v>626</v>
      </c>
      <c r="E163" s="54">
        <v>45896</v>
      </c>
      <c r="F163" s="224">
        <v>46017</v>
      </c>
      <c r="G163" s="209">
        <v>9200000</v>
      </c>
      <c r="H163" s="9" t="s">
        <v>20</v>
      </c>
      <c r="I163" s="208">
        <v>4600000</v>
      </c>
      <c r="J163" s="56" t="s">
        <v>21</v>
      </c>
      <c r="K163" s="1">
        <v>0</v>
      </c>
      <c r="L163" s="2">
        <v>0.5</v>
      </c>
      <c r="M163" s="4" t="s">
        <v>627</v>
      </c>
      <c r="N163" s="4" t="s">
        <v>120</v>
      </c>
    </row>
    <row r="164" spans="1:14" ht="55.2" customHeight="1">
      <c r="A164" s="53" t="s">
        <v>628</v>
      </c>
      <c r="B164" s="69" t="s">
        <v>629</v>
      </c>
      <c r="C164" s="53">
        <v>73202979</v>
      </c>
      <c r="D164" s="69" t="s">
        <v>630</v>
      </c>
      <c r="E164" s="54">
        <v>45896</v>
      </c>
      <c r="F164" s="223">
        <v>46017</v>
      </c>
      <c r="G164" s="209">
        <v>16000000</v>
      </c>
      <c r="H164" s="9" t="s">
        <v>20</v>
      </c>
      <c r="I164" s="208">
        <v>8000000</v>
      </c>
      <c r="J164" s="56" t="s">
        <v>21</v>
      </c>
      <c r="K164" s="1">
        <v>0</v>
      </c>
      <c r="L164" s="2">
        <v>0.5</v>
      </c>
      <c r="M164" s="4" t="s">
        <v>631</v>
      </c>
      <c r="N164" s="4" t="s">
        <v>65</v>
      </c>
    </row>
    <row r="165" spans="1:14" ht="55.2" customHeight="1">
      <c r="A165" s="53" t="s">
        <v>632</v>
      </c>
      <c r="B165" s="69" t="s">
        <v>633</v>
      </c>
      <c r="C165" s="53">
        <v>9099780</v>
      </c>
      <c r="D165" s="69" t="s">
        <v>634</v>
      </c>
      <c r="E165" s="54">
        <v>45896</v>
      </c>
      <c r="F165" s="224">
        <v>46017</v>
      </c>
      <c r="G165" s="209">
        <v>10000000</v>
      </c>
      <c r="H165" s="9" t="s">
        <v>20</v>
      </c>
      <c r="I165" s="208">
        <v>5000000</v>
      </c>
      <c r="J165" s="56" t="s">
        <v>21</v>
      </c>
      <c r="K165" s="1">
        <v>0</v>
      </c>
      <c r="L165" s="2">
        <v>0.5</v>
      </c>
      <c r="M165" s="4" t="s">
        <v>635</v>
      </c>
      <c r="N165" s="4" t="s">
        <v>65</v>
      </c>
    </row>
    <row r="166" spans="1:14" ht="55.2" customHeight="1">
      <c r="A166" s="53" t="s">
        <v>636</v>
      </c>
      <c r="B166" s="69" t="s">
        <v>629</v>
      </c>
      <c r="C166" s="53">
        <v>1050953824</v>
      </c>
      <c r="D166" s="69" t="s">
        <v>637</v>
      </c>
      <c r="E166" s="54">
        <v>45896</v>
      </c>
      <c r="F166" s="223">
        <v>46017</v>
      </c>
      <c r="G166" s="209">
        <v>16000000</v>
      </c>
      <c r="H166" s="9" t="s">
        <v>20</v>
      </c>
      <c r="I166" s="208">
        <v>8000000</v>
      </c>
      <c r="J166" s="56" t="s">
        <v>21</v>
      </c>
      <c r="K166" s="1">
        <v>0</v>
      </c>
      <c r="L166" s="2">
        <v>0.5</v>
      </c>
      <c r="M166" s="4" t="s">
        <v>638</v>
      </c>
      <c r="N166" s="4" t="s">
        <v>65</v>
      </c>
    </row>
    <row r="167" spans="1:14" ht="55.2" customHeight="1">
      <c r="A167" s="53" t="s">
        <v>639</v>
      </c>
      <c r="B167" s="69" t="s">
        <v>629</v>
      </c>
      <c r="C167" s="53">
        <v>1003213276</v>
      </c>
      <c r="D167" s="69" t="s">
        <v>640</v>
      </c>
      <c r="E167" s="54">
        <v>45896</v>
      </c>
      <c r="F167" s="224">
        <v>46017</v>
      </c>
      <c r="G167" s="209">
        <v>16000000</v>
      </c>
      <c r="H167" s="9" t="s">
        <v>20</v>
      </c>
      <c r="I167" s="208">
        <v>8000000</v>
      </c>
      <c r="J167" s="56" t="s">
        <v>21</v>
      </c>
      <c r="K167" s="1">
        <v>0</v>
      </c>
      <c r="L167" s="2">
        <v>0.5</v>
      </c>
      <c r="M167" s="4" t="s">
        <v>641</v>
      </c>
      <c r="N167" s="4" t="s">
        <v>65</v>
      </c>
    </row>
    <row r="168" spans="1:14" ht="55.2" customHeight="1">
      <c r="A168" s="53" t="s">
        <v>642</v>
      </c>
      <c r="B168" s="69" t="s">
        <v>629</v>
      </c>
      <c r="C168" s="53">
        <v>1051359695</v>
      </c>
      <c r="D168" s="69" t="s">
        <v>643</v>
      </c>
      <c r="E168" s="54">
        <v>45896</v>
      </c>
      <c r="F168" s="223">
        <v>46017</v>
      </c>
      <c r="G168" s="209">
        <v>16000000</v>
      </c>
      <c r="H168" s="9" t="s">
        <v>20</v>
      </c>
      <c r="I168" s="208">
        <v>8000000</v>
      </c>
      <c r="J168" s="56" t="s">
        <v>21</v>
      </c>
      <c r="K168" s="1">
        <v>0</v>
      </c>
      <c r="L168" s="2">
        <v>0.5</v>
      </c>
      <c r="M168" s="4" t="s">
        <v>644</v>
      </c>
      <c r="N168" s="4" t="s">
        <v>65</v>
      </c>
    </row>
    <row r="169" spans="1:14" ht="55.2" customHeight="1">
      <c r="A169" s="53" t="s">
        <v>645</v>
      </c>
      <c r="B169" s="69" t="s">
        <v>629</v>
      </c>
      <c r="C169" s="53">
        <v>1052734583</v>
      </c>
      <c r="D169" s="69" t="s">
        <v>646</v>
      </c>
      <c r="E169" s="54">
        <v>45896</v>
      </c>
      <c r="F169" s="224">
        <v>46017</v>
      </c>
      <c r="G169" s="209">
        <v>16000000</v>
      </c>
      <c r="H169" s="9" t="s">
        <v>20</v>
      </c>
      <c r="I169" s="208">
        <v>8000000</v>
      </c>
      <c r="J169" s="56" t="s">
        <v>21</v>
      </c>
      <c r="K169" s="1">
        <v>0</v>
      </c>
      <c r="L169" s="2">
        <v>0.5</v>
      </c>
      <c r="M169" s="4" t="s">
        <v>647</v>
      </c>
      <c r="N169" s="4" t="s">
        <v>65</v>
      </c>
    </row>
    <row r="170" spans="1:14" ht="55.2" customHeight="1">
      <c r="A170" s="53" t="s">
        <v>648</v>
      </c>
      <c r="B170" s="69" t="s">
        <v>633</v>
      </c>
      <c r="C170" s="53">
        <v>1052097507</v>
      </c>
      <c r="D170" s="69" t="s">
        <v>649</v>
      </c>
      <c r="E170" s="54">
        <v>45896</v>
      </c>
      <c r="F170" s="223">
        <v>46017</v>
      </c>
      <c r="G170" s="209">
        <v>10000000</v>
      </c>
      <c r="H170" s="9" t="s">
        <v>20</v>
      </c>
      <c r="I170" s="208">
        <v>5000000</v>
      </c>
      <c r="J170" s="56" t="s">
        <v>21</v>
      </c>
      <c r="K170" s="1">
        <v>0</v>
      </c>
      <c r="L170" s="2">
        <v>0.5</v>
      </c>
      <c r="M170" s="4" t="s">
        <v>650</v>
      </c>
      <c r="N170" s="4" t="s">
        <v>65</v>
      </c>
    </row>
    <row r="171" spans="1:14" ht="55.2" customHeight="1">
      <c r="A171" s="53" t="s">
        <v>651</v>
      </c>
      <c r="B171" s="69" t="s">
        <v>629</v>
      </c>
      <c r="C171" s="53">
        <v>73161157</v>
      </c>
      <c r="D171" s="69" t="s">
        <v>652</v>
      </c>
      <c r="E171" s="54">
        <v>45896</v>
      </c>
      <c r="F171" s="224">
        <v>46017</v>
      </c>
      <c r="G171" s="209">
        <v>16000000</v>
      </c>
      <c r="H171" s="9" t="s">
        <v>20</v>
      </c>
      <c r="I171" s="208">
        <v>8000000</v>
      </c>
      <c r="J171" s="56" t="s">
        <v>21</v>
      </c>
      <c r="K171" s="1">
        <v>0</v>
      </c>
      <c r="L171" s="2">
        <v>0.5</v>
      </c>
      <c r="M171" s="4" t="s">
        <v>653</v>
      </c>
      <c r="N171" s="4" t="s">
        <v>65</v>
      </c>
    </row>
    <row r="172" spans="1:14" ht="55.2" customHeight="1">
      <c r="A172" s="53" t="s">
        <v>654</v>
      </c>
      <c r="B172" s="69" t="s">
        <v>629</v>
      </c>
      <c r="C172" s="53">
        <v>1052997122</v>
      </c>
      <c r="D172" s="69" t="s">
        <v>655</v>
      </c>
      <c r="E172" s="54">
        <v>45896</v>
      </c>
      <c r="F172" s="223">
        <v>46017</v>
      </c>
      <c r="G172" s="209">
        <v>16000000</v>
      </c>
      <c r="H172" s="9" t="s">
        <v>20</v>
      </c>
      <c r="I172" s="208">
        <v>8000000</v>
      </c>
      <c r="J172" s="56" t="s">
        <v>21</v>
      </c>
      <c r="K172" s="1">
        <v>0</v>
      </c>
      <c r="L172" s="2">
        <v>0.5</v>
      </c>
      <c r="M172" s="4" t="s">
        <v>656</v>
      </c>
      <c r="N172" s="4" t="s">
        <v>65</v>
      </c>
    </row>
    <row r="173" spans="1:14" ht="55.2" customHeight="1">
      <c r="A173" s="53" t="s">
        <v>657</v>
      </c>
      <c r="B173" s="69" t="s">
        <v>658</v>
      </c>
      <c r="C173" s="53">
        <v>1018402792</v>
      </c>
      <c r="D173" s="69" t="s">
        <v>659</v>
      </c>
      <c r="E173" s="54">
        <v>45896</v>
      </c>
      <c r="F173" s="224">
        <v>46017</v>
      </c>
      <c r="G173" s="209">
        <v>18000000</v>
      </c>
      <c r="H173" s="9" t="s">
        <v>20</v>
      </c>
      <c r="I173" s="208">
        <v>9000000</v>
      </c>
      <c r="J173" s="56" t="s">
        <v>21</v>
      </c>
      <c r="K173" s="1">
        <v>0</v>
      </c>
      <c r="L173" s="2">
        <v>0.5</v>
      </c>
      <c r="M173" s="4" t="s">
        <v>660</v>
      </c>
      <c r="N173" s="4" t="s">
        <v>398</v>
      </c>
    </row>
    <row r="174" spans="1:14" ht="55.2" customHeight="1">
      <c r="A174" s="53" t="s">
        <v>661</v>
      </c>
      <c r="B174" s="69" t="s">
        <v>423</v>
      </c>
      <c r="C174" s="53">
        <v>73157776</v>
      </c>
      <c r="D174" s="69" t="s">
        <v>662</v>
      </c>
      <c r="E174" s="54">
        <v>45896</v>
      </c>
      <c r="F174" s="223">
        <v>46017</v>
      </c>
      <c r="G174" s="209">
        <v>8000000</v>
      </c>
      <c r="H174" s="9" t="s">
        <v>20</v>
      </c>
      <c r="I174" s="208">
        <v>4000000</v>
      </c>
      <c r="J174" s="56" t="s">
        <v>21</v>
      </c>
      <c r="K174" s="1">
        <v>0</v>
      </c>
      <c r="L174" s="2">
        <v>0.5</v>
      </c>
      <c r="M174" s="4" t="s">
        <v>663</v>
      </c>
      <c r="N174" s="4" t="s">
        <v>398</v>
      </c>
    </row>
    <row r="175" spans="1:14" ht="55.2" customHeight="1">
      <c r="A175" s="53" t="s">
        <v>664</v>
      </c>
      <c r="B175" s="69" t="s">
        <v>212</v>
      </c>
      <c r="C175" s="53">
        <v>1001896587</v>
      </c>
      <c r="D175" s="69" t="s">
        <v>665</v>
      </c>
      <c r="E175" s="54">
        <v>45896</v>
      </c>
      <c r="F175" s="223">
        <v>46017</v>
      </c>
      <c r="G175" s="209">
        <v>16000000</v>
      </c>
      <c r="H175" s="9" t="s">
        <v>20</v>
      </c>
      <c r="I175" s="208">
        <v>8000000</v>
      </c>
      <c r="J175" s="56" t="s">
        <v>21</v>
      </c>
      <c r="K175" s="1">
        <v>0</v>
      </c>
      <c r="L175" s="2">
        <v>0.5</v>
      </c>
      <c r="M175" s="4" t="s">
        <v>666</v>
      </c>
      <c r="N175" s="4" t="s">
        <v>667</v>
      </c>
    </row>
    <row r="176" spans="1:14" ht="55.2" customHeight="1">
      <c r="A176" s="53" t="s">
        <v>668</v>
      </c>
      <c r="B176" s="69" t="s">
        <v>669</v>
      </c>
      <c r="C176" s="53">
        <v>73580815</v>
      </c>
      <c r="D176" s="69" t="s">
        <v>670</v>
      </c>
      <c r="E176" s="54">
        <v>45897</v>
      </c>
      <c r="F176" s="224">
        <v>46018</v>
      </c>
      <c r="G176" s="209">
        <v>18000000</v>
      </c>
      <c r="H176" s="9" t="s">
        <v>20</v>
      </c>
      <c r="I176" s="208">
        <v>9000000</v>
      </c>
      <c r="J176" s="56" t="s">
        <v>21</v>
      </c>
      <c r="K176" s="1">
        <v>0</v>
      </c>
      <c r="L176" s="2">
        <v>0.5</v>
      </c>
      <c r="M176" s="4" t="s">
        <v>671</v>
      </c>
      <c r="N176" s="4" t="s">
        <v>672</v>
      </c>
    </row>
    <row r="177" spans="1:14" ht="55.2" customHeight="1">
      <c r="A177" s="53" t="s">
        <v>673</v>
      </c>
      <c r="B177" s="69" t="s">
        <v>609</v>
      </c>
      <c r="C177" s="53">
        <v>1051826565</v>
      </c>
      <c r="D177" s="69" t="s">
        <v>674</v>
      </c>
      <c r="E177" s="54">
        <v>45897</v>
      </c>
      <c r="F177" s="224">
        <v>46003</v>
      </c>
      <c r="G177" s="209">
        <v>9800000</v>
      </c>
      <c r="H177" s="9" t="s">
        <v>20</v>
      </c>
      <c r="I177" s="208">
        <v>4200000</v>
      </c>
      <c r="J177" s="56" t="s">
        <v>21</v>
      </c>
      <c r="K177" s="1">
        <v>0</v>
      </c>
      <c r="L177" s="2">
        <v>0.5714285714285714</v>
      </c>
      <c r="M177" s="4" t="s">
        <v>675</v>
      </c>
      <c r="N177" s="4" t="s">
        <v>120</v>
      </c>
    </row>
    <row r="178" spans="1:14" ht="55.2" customHeight="1">
      <c r="A178" s="53" t="s">
        <v>676</v>
      </c>
      <c r="B178" s="69" t="s">
        <v>677</v>
      </c>
      <c r="C178" s="53">
        <v>72293061</v>
      </c>
      <c r="D178" s="69" t="s">
        <v>678</v>
      </c>
      <c r="E178" s="53" t="s">
        <v>679</v>
      </c>
      <c r="F178" s="207">
        <v>46012</v>
      </c>
      <c r="G178" s="209">
        <v>10500000</v>
      </c>
      <c r="H178" s="9" t="s">
        <v>20</v>
      </c>
      <c r="I178" s="208">
        <v>10500000</v>
      </c>
      <c r="J178" s="56" t="s">
        <v>21</v>
      </c>
      <c r="K178" s="1">
        <v>-1750000</v>
      </c>
      <c r="L178" s="2">
        <v>0</v>
      </c>
      <c r="M178" s="4" t="s">
        <v>680</v>
      </c>
      <c r="N178" s="4" t="s">
        <v>120</v>
      </c>
    </row>
    <row r="179" spans="1:14" ht="55.2" customHeight="1">
      <c r="A179" s="53" t="s">
        <v>681</v>
      </c>
      <c r="B179" s="69" t="s">
        <v>622</v>
      </c>
      <c r="C179" s="53">
        <v>73203715</v>
      </c>
      <c r="D179" s="69" t="s">
        <v>682</v>
      </c>
      <c r="E179" s="54">
        <v>45897</v>
      </c>
      <c r="F179" s="224">
        <v>46018</v>
      </c>
      <c r="G179" s="209">
        <v>16000000</v>
      </c>
      <c r="H179" s="9" t="s">
        <v>20</v>
      </c>
      <c r="I179" s="208">
        <v>8000000</v>
      </c>
      <c r="J179" s="56" t="s">
        <v>48</v>
      </c>
      <c r="K179" s="1">
        <v>2000000</v>
      </c>
      <c r="L179" s="2">
        <v>0.5</v>
      </c>
      <c r="M179" s="4" t="s">
        <v>683</v>
      </c>
      <c r="N179" s="4" t="s">
        <v>120</v>
      </c>
    </row>
    <row r="180" spans="1:14" ht="55.2" customHeight="1">
      <c r="A180" s="53" t="s">
        <v>684</v>
      </c>
      <c r="B180" s="69" t="s">
        <v>685</v>
      </c>
      <c r="C180" s="53">
        <v>9173972</v>
      </c>
      <c r="D180" s="69" t="s">
        <v>686</v>
      </c>
      <c r="E180" s="54" t="s">
        <v>687</v>
      </c>
      <c r="F180" s="223">
        <v>46019</v>
      </c>
      <c r="G180" s="209">
        <v>10500000</v>
      </c>
      <c r="H180" s="9" t="s">
        <v>20</v>
      </c>
      <c r="I180" s="208">
        <v>7000000.0000000009</v>
      </c>
      <c r="J180" s="56" t="s">
        <v>21</v>
      </c>
      <c r="K180" s="1">
        <v>-1750000</v>
      </c>
      <c r="L180" s="2">
        <v>0.33333333333333331</v>
      </c>
      <c r="M180" s="4" t="s">
        <v>688</v>
      </c>
      <c r="N180" s="4" t="s">
        <v>120</v>
      </c>
    </row>
    <row r="181" spans="1:14" ht="55.2" customHeight="1">
      <c r="A181" s="53" t="s">
        <v>689</v>
      </c>
      <c r="B181" s="69" t="s">
        <v>690</v>
      </c>
      <c r="C181" s="53">
        <v>1050959742</v>
      </c>
      <c r="D181" s="69" t="s">
        <v>691</v>
      </c>
      <c r="E181" s="54" t="s">
        <v>692</v>
      </c>
      <c r="F181" s="224">
        <v>46020</v>
      </c>
      <c r="G181" s="209">
        <v>8400000</v>
      </c>
      <c r="H181" s="9" t="s">
        <v>20</v>
      </c>
      <c r="I181" s="208">
        <v>5600000.0000000009</v>
      </c>
      <c r="J181" s="56" t="s">
        <v>21</v>
      </c>
      <c r="K181" s="1">
        <v>-1400000</v>
      </c>
      <c r="L181" s="2">
        <v>0.33333333333333331</v>
      </c>
      <c r="M181" s="4" t="s">
        <v>693</v>
      </c>
      <c r="N181" s="4" t="s">
        <v>120</v>
      </c>
    </row>
    <row r="182" spans="1:14" ht="55.2" customHeight="1">
      <c r="A182" s="53" t="s">
        <v>694</v>
      </c>
      <c r="B182" s="69" t="s">
        <v>514</v>
      </c>
      <c r="C182" s="53">
        <v>1003214198</v>
      </c>
      <c r="D182" s="69" t="s">
        <v>695</v>
      </c>
      <c r="E182" s="54" t="s">
        <v>687</v>
      </c>
      <c r="F182" s="223">
        <v>46019</v>
      </c>
      <c r="G182" s="209">
        <v>14000000</v>
      </c>
      <c r="H182" s="9" t="s">
        <v>20</v>
      </c>
      <c r="I182" s="208">
        <v>9333333.3300000001</v>
      </c>
      <c r="J182" s="56" t="s">
        <v>21</v>
      </c>
      <c r="K182" s="1">
        <v>0</v>
      </c>
      <c r="L182" s="2">
        <v>0.33333333357142858</v>
      </c>
      <c r="M182" s="4" t="s">
        <v>696</v>
      </c>
      <c r="N182" s="4" t="s">
        <v>120</v>
      </c>
    </row>
    <row r="183" spans="1:14" ht="55.2" customHeight="1">
      <c r="A183" s="53" t="s">
        <v>697</v>
      </c>
      <c r="B183" s="69" t="s">
        <v>698</v>
      </c>
      <c r="C183" s="53">
        <v>8870501</v>
      </c>
      <c r="D183" s="69" t="s">
        <v>699</v>
      </c>
      <c r="E183" s="54" t="s">
        <v>700</v>
      </c>
      <c r="F183" s="224">
        <v>46013</v>
      </c>
      <c r="G183" s="209">
        <v>9450000</v>
      </c>
      <c r="H183" s="9" t="s">
        <v>20</v>
      </c>
      <c r="I183" s="208">
        <v>6750000</v>
      </c>
      <c r="J183" s="56" t="s">
        <v>21</v>
      </c>
      <c r="K183" s="1">
        <v>0</v>
      </c>
      <c r="L183" s="2">
        <v>0.2857142857142857</v>
      </c>
      <c r="M183" s="4" t="s">
        <v>701</v>
      </c>
      <c r="N183" s="4" t="s">
        <v>702</v>
      </c>
    </row>
    <row r="184" spans="1:14" ht="55.2" customHeight="1">
      <c r="A184" s="53" t="s">
        <v>703</v>
      </c>
      <c r="B184" s="69" t="s">
        <v>298</v>
      </c>
      <c r="C184" s="53">
        <v>1047429662</v>
      </c>
      <c r="D184" s="69" t="s">
        <v>704</v>
      </c>
      <c r="E184" s="54">
        <v>45897</v>
      </c>
      <c r="F184" s="224">
        <v>46018</v>
      </c>
      <c r="G184" s="209">
        <v>8000000</v>
      </c>
      <c r="H184" s="9" t="s">
        <v>20</v>
      </c>
      <c r="I184" s="208">
        <v>4000000</v>
      </c>
      <c r="J184" s="56" t="s">
        <v>21</v>
      </c>
      <c r="K184" s="1">
        <v>0</v>
      </c>
      <c r="L184" s="2">
        <v>0.5</v>
      </c>
      <c r="M184" s="4" t="s">
        <v>705</v>
      </c>
      <c r="N184" s="4" t="s">
        <v>125</v>
      </c>
    </row>
    <row r="185" spans="1:14" ht="55.2" customHeight="1">
      <c r="A185" s="53" t="s">
        <v>706</v>
      </c>
      <c r="B185" s="69" t="s">
        <v>629</v>
      </c>
      <c r="C185" s="53">
        <v>1002344261</v>
      </c>
      <c r="D185" s="69" t="s">
        <v>707</v>
      </c>
      <c r="E185" s="54">
        <v>45897</v>
      </c>
      <c r="F185" s="223">
        <v>46018</v>
      </c>
      <c r="G185" s="209">
        <v>16000000</v>
      </c>
      <c r="H185" s="9" t="s">
        <v>20</v>
      </c>
      <c r="I185" s="208">
        <v>8000000</v>
      </c>
      <c r="J185" s="56" t="s">
        <v>21</v>
      </c>
      <c r="K185" s="1">
        <v>0</v>
      </c>
      <c r="L185" s="2">
        <v>0.5</v>
      </c>
      <c r="M185" s="4" t="s">
        <v>708</v>
      </c>
      <c r="N185" s="4" t="s">
        <v>65</v>
      </c>
    </row>
    <row r="186" spans="1:14" ht="55.2" customHeight="1">
      <c r="A186" s="53" t="s">
        <v>709</v>
      </c>
      <c r="B186" s="69" t="s">
        <v>629</v>
      </c>
      <c r="C186" s="53">
        <v>1002501094</v>
      </c>
      <c r="D186" s="69" t="s">
        <v>710</v>
      </c>
      <c r="E186" s="54">
        <v>45897</v>
      </c>
      <c r="F186" s="224">
        <v>46018</v>
      </c>
      <c r="G186" s="209">
        <v>16000000</v>
      </c>
      <c r="H186" s="9" t="s">
        <v>20</v>
      </c>
      <c r="I186" s="208">
        <v>8000000</v>
      </c>
      <c r="J186" s="56" t="s">
        <v>21</v>
      </c>
      <c r="K186" s="1">
        <v>0</v>
      </c>
      <c r="L186" s="2">
        <v>0.5</v>
      </c>
      <c r="M186" s="4" t="s">
        <v>711</v>
      </c>
      <c r="N186" s="4" t="s">
        <v>65</v>
      </c>
    </row>
    <row r="187" spans="1:14" ht="55.2" customHeight="1">
      <c r="A187" s="53" t="s">
        <v>712</v>
      </c>
      <c r="B187" s="69" t="s">
        <v>52</v>
      </c>
      <c r="C187" s="53">
        <v>1048932827</v>
      </c>
      <c r="D187" s="69" t="s">
        <v>713</v>
      </c>
      <c r="E187" s="54">
        <v>45897</v>
      </c>
      <c r="F187" s="223">
        <v>46018</v>
      </c>
      <c r="G187" s="209">
        <v>9200000</v>
      </c>
      <c r="H187" s="9" t="s">
        <v>20</v>
      </c>
      <c r="I187" s="208">
        <v>4600000</v>
      </c>
      <c r="J187" s="56" t="s">
        <v>21</v>
      </c>
      <c r="K187" s="1">
        <v>0</v>
      </c>
      <c r="L187" s="2">
        <v>0.5</v>
      </c>
      <c r="M187" s="4" t="s">
        <v>714</v>
      </c>
      <c r="N187" s="4" t="s">
        <v>55</v>
      </c>
    </row>
    <row r="188" spans="1:14" ht="55.2" customHeight="1">
      <c r="A188" s="53" t="s">
        <v>715</v>
      </c>
      <c r="B188" s="69" t="s">
        <v>629</v>
      </c>
      <c r="C188" s="53">
        <v>1047379852</v>
      </c>
      <c r="D188" s="69" t="s">
        <v>716</v>
      </c>
      <c r="E188" s="54">
        <v>45897</v>
      </c>
      <c r="F188" s="224">
        <v>46018</v>
      </c>
      <c r="G188" s="209">
        <v>16000000</v>
      </c>
      <c r="H188" s="9" t="s">
        <v>20</v>
      </c>
      <c r="I188" s="208">
        <v>8000000</v>
      </c>
      <c r="J188" s="56" t="s">
        <v>21</v>
      </c>
      <c r="K188" s="1">
        <v>0</v>
      </c>
      <c r="L188" s="2">
        <v>0.5</v>
      </c>
      <c r="M188" s="4" t="s">
        <v>717</v>
      </c>
      <c r="N188" s="4" t="s">
        <v>65</v>
      </c>
    </row>
    <row r="189" spans="1:14" ht="55.2" customHeight="1">
      <c r="A189" s="53" t="s">
        <v>718</v>
      </c>
      <c r="B189" s="69" t="s">
        <v>719</v>
      </c>
      <c r="C189" s="53">
        <v>1047400792</v>
      </c>
      <c r="D189" s="69" t="s">
        <v>720</v>
      </c>
      <c r="E189" s="54">
        <v>45897</v>
      </c>
      <c r="F189" s="223">
        <v>46018</v>
      </c>
      <c r="G189" s="209">
        <v>20000000</v>
      </c>
      <c r="H189" s="9" t="s">
        <v>20</v>
      </c>
      <c r="I189" s="208">
        <v>10000000</v>
      </c>
      <c r="J189" s="56" t="s">
        <v>21</v>
      </c>
      <c r="K189" s="1">
        <v>0</v>
      </c>
      <c r="L189" s="2">
        <v>0.5</v>
      </c>
      <c r="M189" s="4" t="s">
        <v>721</v>
      </c>
      <c r="N189" s="4" t="s">
        <v>65</v>
      </c>
    </row>
    <row r="190" spans="1:14" ht="55.2" customHeight="1">
      <c r="A190" s="53" t="s">
        <v>722</v>
      </c>
      <c r="B190" s="69" t="s">
        <v>629</v>
      </c>
      <c r="C190" s="53">
        <v>92509645</v>
      </c>
      <c r="D190" s="69" t="s">
        <v>723</v>
      </c>
      <c r="E190" s="54">
        <v>45897</v>
      </c>
      <c r="F190" s="224">
        <v>46018</v>
      </c>
      <c r="G190" s="209">
        <v>16000000</v>
      </c>
      <c r="H190" s="9" t="s">
        <v>20</v>
      </c>
      <c r="I190" s="208">
        <v>8000000</v>
      </c>
      <c r="J190" s="56" t="s">
        <v>21</v>
      </c>
      <c r="K190" s="1">
        <v>0</v>
      </c>
      <c r="L190" s="2">
        <v>0.5</v>
      </c>
      <c r="M190" s="4" t="s">
        <v>724</v>
      </c>
      <c r="N190" s="4" t="s">
        <v>65</v>
      </c>
    </row>
    <row r="191" spans="1:14" ht="55.2" customHeight="1">
      <c r="A191" s="53" t="s">
        <v>725</v>
      </c>
      <c r="B191" s="69" t="s">
        <v>629</v>
      </c>
      <c r="C191" s="53">
        <v>73227676</v>
      </c>
      <c r="D191" s="69" t="s">
        <v>726</v>
      </c>
      <c r="E191" s="54">
        <v>45897</v>
      </c>
      <c r="F191" s="223">
        <v>46018</v>
      </c>
      <c r="G191" s="209">
        <v>16000000</v>
      </c>
      <c r="H191" s="9" t="s">
        <v>20</v>
      </c>
      <c r="I191" s="208">
        <v>8000000</v>
      </c>
      <c r="J191" s="56" t="s">
        <v>21</v>
      </c>
      <c r="K191" s="1">
        <v>0</v>
      </c>
      <c r="L191" s="2">
        <v>0.5</v>
      </c>
      <c r="M191" s="4" t="s">
        <v>727</v>
      </c>
      <c r="N191" s="4" t="s">
        <v>65</v>
      </c>
    </row>
    <row r="192" spans="1:14" ht="55.2" customHeight="1">
      <c r="A192" s="53" t="s">
        <v>728</v>
      </c>
      <c r="B192" s="69" t="s">
        <v>629</v>
      </c>
      <c r="C192" s="53">
        <v>1128056383</v>
      </c>
      <c r="D192" s="69" t="s">
        <v>729</v>
      </c>
      <c r="E192" s="54">
        <v>45897</v>
      </c>
      <c r="F192" s="224">
        <v>46018</v>
      </c>
      <c r="G192" s="209">
        <v>16000000</v>
      </c>
      <c r="H192" s="9" t="s">
        <v>20</v>
      </c>
      <c r="I192" s="208">
        <v>8000000</v>
      </c>
      <c r="J192" s="56" t="s">
        <v>21</v>
      </c>
      <c r="K192" s="1">
        <v>0</v>
      </c>
      <c r="L192" s="2">
        <v>0.5</v>
      </c>
      <c r="M192" s="4" t="s">
        <v>730</v>
      </c>
      <c r="N192" s="4" t="s">
        <v>65</v>
      </c>
    </row>
    <row r="193" spans="1:14" ht="55.2" customHeight="1">
      <c r="A193" s="53" t="s">
        <v>731</v>
      </c>
      <c r="B193" s="69" t="s">
        <v>633</v>
      </c>
      <c r="C193" s="53">
        <v>1048068582</v>
      </c>
      <c r="D193" s="69" t="s">
        <v>732</v>
      </c>
      <c r="E193" s="54">
        <v>45897</v>
      </c>
      <c r="F193" s="223">
        <v>46018</v>
      </c>
      <c r="G193" s="209">
        <v>8000000</v>
      </c>
      <c r="H193" s="9" t="s">
        <v>20</v>
      </c>
      <c r="I193" s="208">
        <v>4000000</v>
      </c>
      <c r="J193" s="56" t="s">
        <v>21</v>
      </c>
      <c r="K193" s="1">
        <v>0</v>
      </c>
      <c r="L193" s="2">
        <v>0.5</v>
      </c>
      <c r="M193" s="4" t="s">
        <v>733</v>
      </c>
      <c r="N193" s="4" t="s">
        <v>65</v>
      </c>
    </row>
    <row r="194" spans="1:14" ht="55.2" customHeight="1">
      <c r="A194" s="53" t="s">
        <v>734</v>
      </c>
      <c r="B194" s="69" t="s">
        <v>735</v>
      </c>
      <c r="C194" s="53">
        <v>1047486982</v>
      </c>
      <c r="D194" s="69" t="s">
        <v>736</v>
      </c>
      <c r="E194" s="54" t="s">
        <v>615</v>
      </c>
      <c r="F194" s="223">
        <v>45996</v>
      </c>
      <c r="G194" s="209">
        <v>9000000</v>
      </c>
      <c r="H194" s="9" t="s">
        <v>20</v>
      </c>
      <c r="I194" s="208">
        <v>9000000</v>
      </c>
      <c r="J194" s="56" t="s">
        <v>21</v>
      </c>
      <c r="K194" s="1">
        <v>-3000000</v>
      </c>
      <c r="L194" s="2">
        <v>0</v>
      </c>
      <c r="M194" s="4" t="s">
        <v>737</v>
      </c>
      <c r="N194" s="4" t="s">
        <v>120</v>
      </c>
    </row>
    <row r="195" spans="1:14" ht="55.2" customHeight="1">
      <c r="A195" s="53" t="s">
        <v>738</v>
      </c>
      <c r="B195" s="69" t="s">
        <v>739</v>
      </c>
      <c r="C195" s="53">
        <v>1047408667</v>
      </c>
      <c r="D195" s="69" t="s">
        <v>740</v>
      </c>
      <c r="E195" s="54" t="s">
        <v>615</v>
      </c>
      <c r="F195" s="224">
        <v>46015</v>
      </c>
      <c r="G195" s="209">
        <v>9000000</v>
      </c>
      <c r="H195" s="9" t="s">
        <v>20</v>
      </c>
      <c r="I195" s="208">
        <v>9000000</v>
      </c>
      <c r="J195" s="56" t="s">
        <v>21</v>
      </c>
      <c r="K195" s="1">
        <v>-3000000</v>
      </c>
      <c r="L195" s="2">
        <v>0</v>
      </c>
      <c r="M195" s="4" t="s">
        <v>741</v>
      </c>
      <c r="N195" s="4" t="s">
        <v>120</v>
      </c>
    </row>
    <row r="196" spans="1:14" ht="55.2" customHeight="1">
      <c r="A196" s="53" t="s">
        <v>742</v>
      </c>
      <c r="B196" s="69" t="s">
        <v>298</v>
      </c>
      <c r="C196" s="53">
        <v>73186539</v>
      </c>
      <c r="D196" s="69" t="s">
        <v>743</v>
      </c>
      <c r="E196" s="54" t="s">
        <v>615</v>
      </c>
      <c r="F196" s="223">
        <v>46015</v>
      </c>
      <c r="G196" s="209">
        <v>7500000</v>
      </c>
      <c r="H196" s="9" t="s">
        <v>20</v>
      </c>
      <c r="I196" s="208">
        <v>5000000.0000000009</v>
      </c>
      <c r="J196" s="56" t="s">
        <v>21</v>
      </c>
      <c r="K196" s="1">
        <v>-1250000</v>
      </c>
      <c r="L196" s="2">
        <v>0.33333333333333331</v>
      </c>
      <c r="M196" s="4" t="s">
        <v>744</v>
      </c>
      <c r="N196" s="4" t="s">
        <v>125</v>
      </c>
    </row>
    <row r="197" spans="1:14" ht="55.2" customHeight="1">
      <c r="A197" s="53" t="s">
        <v>745</v>
      </c>
      <c r="B197" s="69" t="s">
        <v>613</v>
      </c>
      <c r="C197" s="53">
        <v>45493423</v>
      </c>
      <c r="D197" s="69" t="s">
        <v>746</v>
      </c>
      <c r="E197" s="54" t="s">
        <v>700</v>
      </c>
      <c r="F197" s="224">
        <v>46013</v>
      </c>
      <c r="G197" s="209">
        <v>14000000</v>
      </c>
      <c r="H197" s="9" t="s">
        <v>20</v>
      </c>
      <c r="I197" s="208">
        <v>6000000</v>
      </c>
      <c r="J197" s="56" t="s">
        <v>21</v>
      </c>
      <c r="K197" s="1">
        <v>0</v>
      </c>
      <c r="L197" s="2">
        <v>0.5714285714285714</v>
      </c>
      <c r="M197" s="4" t="s">
        <v>747</v>
      </c>
      <c r="N197" s="4" t="s">
        <v>120</v>
      </c>
    </row>
    <row r="198" spans="1:14" ht="55.2" customHeight="1">
      <c r="A198" s="53" t="s">
        <v>748</v>
      </c>
      <c r="B198" s="69" t="s">
        <v>609</v>
      </c>
      <c r="C198" s="53">
        <v>6715276</v>
      </c>
      <c r="D198" s="69" t="s">
        <v>749</v>
      </c>
      <c r="E198" s="54" t="s">
        <v>700</v>
      </c>
      <c r="F198" s="223">
        <v>46013</v>
      </c>
      <c r="G198" s="209">
        <v>9800000</v>
      </c>
      <c r="H198" s="9" t="s">
        <v>20</v>
      </c>
      <c r="I198" s="208">
        <v>4200000</v>
      </c>
      <c r="J198" s="56" t="s">
        <v>21</v>
      </c>
      <c r="K198" s="1">
        <v>0</v>
      </c>
      <c r="L198" s="2">
        <v>0.5714285714285714</v>
      </c>
      <c r="M198" s="4" t="s">
        <v>750</v>
      </c>
      <c r="N198" s="4" t="s">
        <v>120</v>
      </c>
    </row>
    <row r="199" spans="1:14" ht="55.2" customHeight="1">
      <c r="A199" s="53" t="s">
        <v>751</v>
      </c>
      <c r="B199" s="69" t="s">
        <v>613</v>
      </c>
      <c r="C199" s="53">
        <v>1047435355</v>
      </c>
      <c r="D199" s="69" t="s">
        <v>752</v>
      </c>
      <c r="E199" s="54" t="s">
        <v>700</v>
      </c>
      <c r="F199" s="224">
        <v>46013</v>
      </c>
      <c r="G199" s="209">
        <v>14000000</v>
      </c>
      <c r="H199" s="9" t="s">
        <v>20</v>
      </c>
      <c r="I199" s="208">
        <v>6000000</v>
      </c>
      <c r="J199" s="56" t="s">
        <v>21</v>
      </c>
      <c r="K199" s="1">
        <v>0</v>
      </c>
      <c r="L199" s="2">
        <v>0.5714285714285714</v>
      </c>
      <c r="M199" s="4" t="s">
        <v>753</v>
      </c>
      <c r="N199" s="4" t="s">
        <v>120</v>
      </c>
    </row>
    <row r="200" spans="1:14" ht="55.2" customHeight="1">
      <c r="A200" s="53" t="s">
        <v>754</v>
      </c>
      <c r="B200" s="69" t="s">
        <v>755</v>
      </c>
      <c r="C200" s="53">
        <v>1050039489</v>
      </c>
      <c r="D200" s="69" t="s">
        <v>756</v>
      </c>
      <c r="E200" s="54" t="s">
        <v>615</v>
      </c>
      <c r="F200" s="223">
        <v>46008</v>
      </c>
      <c r="G200" s="209">
        <v>12000000</v>
      </c>
      <c r="H200" s="9" t="s">
        <v>20</v>
      </c>
      <c r="I200" s="208">
        <v>8000000.0000000009</v>
      </c>
      <c r="J200" s="56" t="s">
        <v>21</v>
      </c>
      <c r="K200" s="1">
        <v>0</v>
      </c>
      <c r="L200" s="2">
        <v>0.33333333333333331</v>
      </c>
      <c r="M200" s="4" t="s">
        <v>757</v>
      </c>
      <c r="N200" s="4" t="s">
        <v>120</v>
      </c>
    </row>
    <row r="201" spans="1:14" ht="55.2" customHeight="1">
      <c r="A201" s="53" t="s">
        <v>758</v>
      </c>
      <c r="B201" s="69" t="s">
        <v>719</v>
      </c>
      <c r="C201" s="53">
        <v>73435950</v>
      </c>
      <c r="D201" s="69" t="s">
        <v>759</v>
      </c>
      <c r="E201" s="54">
        <v>45897</v>
      </c>
      <c r="F201" s="223">
        <v>46018</v>
      </c>
      <c r="G201" s="209">
        <v>20000000</v>
      </c>
      <c r="H201" s="9" t="s">
        <v>20</v>
      </c>
      <c r="I201" s="208">
        <v>10000000</v>
      </c>
      <c r="J201" s="56" t="s">
        <v>21</v>
      </c>
      <c r="K201" s="1">
        <v>0</v>
      </c>
      <c r="L201" s="2">
        <v>0.5</v>
      </c>
      <c r="M201" s="4" t="s">
        <v>760</v>
      </c>
      <c r="N201" s="4" t="s">
        <v>65</v>
      </c>
    </row>
    <row r="202" spans="1:14" ht="55.2" customHeight="1">
      <c r="A202" s="53" t="s">
        <v>761</v>
      </c>
      <c r="B202" s="69" t="s">
        <v>609</v>
      </c>
      <c r="C202" s="53">
        <v>1043969386</v>
      </c>
      <c r="D202" s="69" t="s">
        <v>762</v>
      </c>
      <c r="E202" s="54">
        <v>45897</v>
      </c>
      <c r="F202" s="223">
        <v>46018</v>
      </c>
      <c r="G202" s="209">
        <v>9200000</v>
      </c>
      <c r="H202" s="9" t="s">
        <v>20</v>
      </c>
      <c r="I202" s="208">
        <v>4600000</v>
      </c>
      <c r="J202" s="56" t="s">
        <v>21</v>
      </c>
      <c r="K202" s="1">
        <v>0</v>
      </c>
      <c r="L202" s="2">
        <v>0.5</v>
      </c>
      <c r="M202" s="4" t="s">
        <v>763</v>
      </c>
      <c r="N202" s="4" t="s">
        <v>120</v>
      </c>
    </row>
    <row r="203" spans="1:14" ht="55.2" customHeight="1">
      <c r="A203" s="53" t="s">
        <v>764</v>
      </c>
      <c r="B203" s="69" t="s">
        <v>613</v>
      </c>
      <c r="C203" s="53">
        <v>32936948</v>
      </c>
      <c r="D203" s="69" t="s">
        <v>765</v>
      </c>
      <c r="E203" s="54" t="s">
        <v>615</v>
      </c>
      <c r="F203" s="224">
        <v>46015</v>
      </c>
      <c r="G203" s="209">
        <v>12000000</v>
      </c>
      <c r="H203" s="9" t="s">
        <v>20</v>
      </c>
      <c r="I203" s="208">
        <v>8000000.0000000009</v>
      </c>
      <c r="J203" s="56" t="s">
        <v>21</v>
      </c>
      <c r="K203" s="1">
        <v>-4000000</v>
      </c>
      <c r="L203" s="2">
        <v>0.33333333333333331</v>
      </c>
      <c r="M203" s="4" t="s">
        <v>766</v>
      </c>
      <c r="N203" s="4" t="s">
        <v>120</v>
      </c>
    </row>
    <row r="204" spans="1:14" ht="55.2" customHeight="1">
      <c r="A204" s="53" t="s">
        <v>767</v>
      </c>
      <c r="B204" s="69" t="s">
        <v>613</v>
      </c>
      <c r="C204" s="53">
        <v>73158442</v>
      </c>
      <c r="D204" s="69" t="s">
        <v>768</v>
      </c>
      <c r="E204" s="54" t="s">
        <v>692</v>
      </c>
      <c r="F204" s="223">
        <v>46020</v>
      </c>
      <c r="G204" s="209">
        <v>10500000</v>
      </c>
      <c r="H204" s="9" t="s">
        <v>20</v>
      </c>
      <c r="I204" s="208">
        <v>7000000.0000000009</v>
      </c>
      <c r="J204" s="56" t="s">
        <v>21</v>
      </c>
      <c r="K204" s="1">
        <v>-1750000</v>
      </c>
      <c r="L204" s="2">
        <v>0.33333333333333331</v>
      </c>
      <c r="M204" s="4" t="s">
        <v>769</v>
      </c>
      <c r="N204" s="4" t="s">
        <v>120</v>
      </c>
    </row>
    <row r="205" spans="1:14" ht="55.2" customHeight="1">
      <c r="A205" s="53" t="s">
        <v>770</v>
      </c>
      <c r="B205" s="69" t="s">
        <v>633</v>
      </c>
      <c r="C205" s="53">
        <v>73552123</v>
      </c>
      <c r="D205" s="69" t="s">
        <v>771</v>
      </c>
      <c r="E205" s="54">
        <v>45897</v>
      </c>
      <c r="F205" s="224">
        <v>46018</v>
      </c>
      <c r="G205" s="209">
        <v>8000000</v>
      </c>
      <c r="H205" s="9" t="s">
        <v>20</v>
      </c>
      <c r="I205" s="208">
        <v>4000000</v>
      </c>
      <c r="J205" s="56" t="s">
        <v>21</v>
      </c>
      <c r="K205" s="1">
        <v>0</v>
      </c>
      <c r="L205" s="2">
        <v>0.5</v>
      </c>
      <c r="M205" s="4" t="s">
        <v>772</v>
      </c>
      <c r="N205" s="4" t="s">
        <v>65</v>
      </c>
    </row>
    <row r="206" spans="1:14" ht="55.2" customHeight="1">
      <c r="A206" s="53" t="s">
        <v>773</v>
      </c>
      <c r="B206" s="69" t="s">
        <v>774</v>
      </c>
      <c r="C206" s="53">
        <v>1052975690</v>
      </c>
      <c r="D206" s="69" t="s">
        <v>775</v>
      </c>
      <c r="E206" s="54" t="s">
        <v>700</v>
      </c>
      <c r="F206" s="223">
        <v>46013</v>
      </c>
      <c r="G206" s="209">
        <v>14000000</v>
      </c>
      <c r="H206" s="9" t="s">
        <v>20</v>
      </c>
      <c r="I206" s="208">
        <v>6000000</v>
      </c>
      <c r="J206" s="56" t="s">
        <v>21</v>
      </c>
      <c r="K206" s="1">
        <v>0</v>
      </c>
      <c r="L206" s="2">
        <v>0.5714285714285714</v>
      </c>
      <c r="M206" s="4" t="s">
        <v>776</v>
      </c>
      <c r="N206" s="4" t="s">
        <v>702</v>
      </c>
    </row>
    <row r="207" spans="1:14" ht="55.2" customHeight="1">
      <c r="A207" s="53" t="s">
        <v>777</v>
      </c>
      <c r="B207" s="69" t="s">
        <v>774</v>
      </c>
      <c r="C207" s="53">
        <v>1047383208</v>
      </c>
      <c r="D207" s="69" t="s">
        <v>778</v>
      </c>
      <c r="E207" s="54" t="s">
        <v>700</v>
      </c>
      <c r="F207" s="224">
        <v>46013</v>
      </c>
      <c r="G207" s="209">
        <v>15750000</v>
      </c>
      <c r="H207" s="9" t="s">
        <v>20</v>
      </c>
      <c r="I207" s="208">
        <v>6750000.0000000009</v>
      </c>
      <c r="J207" s="56" t="s">
        <v>21</v>
      </c>
      <c r="K207" s="1">
        <v>0</v>
      </c>
      <c r="L207" s="2">
        <v>0.5714285714285714</v>
      </c>
      <c r="M207" s="4" t="s">
        <v>779</v>
      </c>
      <c r="N207" s="4" t="s">
        <v>28</v>
      </c>
    </row>
    <row r="208" spans="1:14" ht="55.2" customHeight="1">
      <c r="A208" s="53" t="s">
        <v>780</v>
      </c>
      <c r="B208" s="69" t="s">
        <v>629</v>
      </c>
      <c r="C208" s="53">
        <v>1051359061</v>
      </c>
      <c r="D208" s="69" t="s">
        <v>781</v>
      </c>
      <c r="E208" s="54">
        <v>45897</v>
      </c>
      <c r="F208" s="223">
        <v>46018</v>
      </c>
      <c r="G208" s="209">
        <v>16000000</v>
      </c>
      <c r="H208" s="9" t="s">
        <v>20</v>
      </c>
      <c r="I208" s="208">
        <v>8000000</v>
      </c>
      <c r="J208" s="56" t="s">
        <v>21</v>
      </c>
      <c r="K208" s="1">
        <v>0</v>
      </c>
      <c r="L208" s="2">
        <v>0.5</v>
      </c>
      <c r="M208" s="4" t="s">
        <v>782</v>
      </c>
      <c r="N208" s="4" t="s">
        <v>65</v>
      </c>
    </row>
    <row r="209" spans="1:14" ht="55.2" customHeight="1">
      <c r="A209" s="53" t="s">
        <v>783</v>
      </c>
      <c r="B209" s="69" t="s">
        <v>629</v>
      </c>
      <c r="C209" s="53">
        <v>1045308826</v>
      </c>
      <c r="D209" s="69" t="s">
        <v>784</v>
      </c>
      <c r="E209" s="54">
        <v>45897</v>
      </c>
      <c r="F209" s="224">
        <v>46018</v>
      </c>
      <c r="G209" s="209">
        <v>18000000</v>
      </c>
      <c r="H209" s="9" t="s">
        <v>20</v>
      </c>
      <c r="I209" s="208">
        <v>9000000</v>
      </c>
      <c r="J209" s="56" t="s">
        <v>21</v>
      </c>
      <c r="K209" s="1">
        <v>0</v>
      </c>
      <c r="L209" s="2">
        <v>0.5</v>
      </c>
      <c r="M209" s="4" t="s">
        <v>785</v>
      </c>
      <c r="N209" s="4" t="s">
        <v>65</v>
      </c>
    </row>
    <row r="210" spans="1:14" ht="55.2" customHeight="1">
      <c r="A210" s="53" t="s">
        <v>786</v>
      </c>
      <c r="B210" s="69" t="s">
        <v>629</v>
      </c>
      <c r="C210" s="53">
        <v>4008196</v>
      </c>
      <c r="D210" s="69" t="s">
        <v>787</v>
      </c>
      <c r="E210" s="54">
        <v>45897</v>
      </c>
      <c r="F210" s="223">
        <v>46018</v>
      </c>
      <c r="G210" s="209">
        <v>12000000</v>
      </c>
      <c r="H210" s="9" t="s">
        <v>20</v>
      </c>
      <c r="I210" s="208">
        <v>6000000</v>
      </c>
      <c r="J210" s="56" t="s">
        <v>21</v>
      </c>
      <c r="K210" s="1">
        <v>0</v>
      </c>
      <c r="L210" s="2">
        <v>0.5</v>
      </c>
      <c r="M210" s="4" t="s">
        <v>788</v>
      </c>
      <c r="N210" s="4" t="s">
        <v>65</v>
      </c>
    </row>
    <row r="211" spans="1:14" ht="55.2" customHeight="1">
      <c r="A211" s="53" t="s">
        <v>789</v>
      </c>
      <c r="B211" s="69" t="s">
        <v>633</v>
      </c>
      <c r="C211" s="53">
        <v>45451571</v>
      </c>
      <c r="D211" s="69" t="s">
        <v>790</v>
      </c>
      <c r="E211" s="54">
        <v>45897</v>
      </c>
      <c r="F211" s="224">
        <v>46018</v>
      </c>
      <c r="G211" s="209">
        <v>10000000</v>
      </c>
      <c r="H211" s="9" t="s">
        <v>20</v>
      </c>
      <c r="I211" s="208">
        <v>5000000</v>
      </c>
      <c r="J211" s="56" t="s">
        <v>21</v>
      </c>
      <c r="K211" s="1">
        <v>0</v>
      </c>
      <c r="L211" s="2">
        <v>0.5</v>
      </c>
      <c r="M211" s="4" t="s">
        <v>791</v>
      </c>
      <c r="N211" s="4" t="s">
        <v>65</v>
      </c>
    </row>
    <row r="212" spans="1:14" ht="55.2" customHeight="1">
      <c r="A212" s="53" t="s">
        <v>792</v>
      </c>
      <c r="B212" s="69" t="s">
        <v>719</v>
      </c>
      <c r="C212" s="53">
        <v>1047405059</v>
      </c>
      <c r="D212" s="69" t="s">
        <v>793</v>
      </c>
      <c r="E212" s="54">
        <v>45897</v>
      </c>
      <c r="F212" s="224">
        <v>46018</v>
      </c>
      <c r="G212" s="209">
        <v>20000000</v>
      </c>
      <c r="H212" s="9" t="s">
        <v>20</v>
      </c>
      <c r="I212" s="208">
        <v>20000000</v>
      </c>
      <c r="J212" s="56" t="s">
        <v>21</v>
      </c>
      <c r="K212" s="1">
        <v>0</v>
      </c>
      <c r="L212" s="2">
        <v>0</v>
      </c>
      <c r="M212" s="4" t="s">
        <v>794</v>
      </c>
      <c r="N212" s="4" t="s">
        <v>65</v>
      </c>
    </row>
    <row r="213" spans="1:14" ht="55.2" customHeight="1">
      <c r="A213" s="53" t="s">
        <v>795</v>
      </c>
      <c r="B213" s="69" t="s">
        <v>796</v>
      </c>
      <c r="C213" s="53">
        <v>22855920</v>
      </c>
      <c r="D213" s="69" t="s">
        <v>797</v>
      </c>
      <c r="E213" s="54">
        <v>45897</v>
      </c>
      <c r="F213" s="223">
        <v>46003</v>
      </c>
      <c r="G213" s="209">
        <v>14000000</v>
      </c>
      <c r="H213" s="9" t="s">
        <v>20</v>
      </c>
      <c r="I213" s="208">
        <v>6000000</v>
      </c>
      <c r="J213" s="56" t="s">
        <v>21</v>
      </c>
      <c r="K213" s="1">
        <v>0</v>
      </c>
      <c r="L213" s="2">
        <v>0.5714285714285714</v>
      </c>
      <c r="M213" s="4" t="s">
        <v>798</v>
      </c>
      <c r="N213" s="4" t="s">
        <v>96</v>
      </c>
    </row>
    <row r="214" spans="1:14" ht="55.2" customHeight="1">
      <c r="A214" s="53" t="s">
        <v>799</v>
      </c>
      <c r="B214" s="69" t="s">
        <v>800</v>
      </c>
      <c r="C214" s="53">
        <v>1143378052</v>
      </c>
      <c r="D214" s="69" t="s">
        <v>801</v>
      </c>
      <c r="E214" s="54">
        <v>45897</v>
      </c>
      <c r="F214" s="224">
        <v>46018</v>
      </c>
      <c r="G214" s="209">
        <v>18000000</v>
      </c>
      <c r="H214" s="9" t="s">
        <v>20</v>
      </c>
      <c r="I214" s="208">
        <v>9000000</v>
      </c>
      <c r="J214" s="56" t="s">
        <v>21</v>
      </c>
      <c r="K214" s="1">
        <v>0</v>
      </c>
      <c r="L214" s="2">
        <v>0.5</v>
      </c>
      <c r="M214" s="4" t="s">
        <v>802</v>
      </c>
      <c r="N214" s="4" t="s">
        <v>537</v>
      </c>
    </row>
    <row r="215" spans="1:14" ht="55.2" customHeight="1">
      <c r="A215" s="53" t="s">
        <v>803</v>
      </c>
      <c r="B215" s="69" t="s">
        <v>629</v>
      </c>
      <c r="C215" s="53">
        <v>1050956200</v>
      </c>
      <c r="D215" s="69" t="s">
        <v>804</v>
      </c>
      <c r="E215" s="54">
        <v>45897</v>
      </c>
      <c r="F215" s="223">
        <v>46018</v>
      </c>
      <c r="G215" s="209">
        <v>16000000</v>
      </c>
      <c r="H215" s="9" t="s">
        <v>20</v>
      </c>
      <c r="I215" s="208">
        <v>8000000</v>
      </c>
      <c r="J215" s="56" t="s">
        <v>21</v>
      </c>
      <c r="K215" s="1">
        <v>0</v>
      </c>
      <c r="L215" s="2">
        <v>0.5</v>
      </c>
      <c r="M215" s="4" t="s">
        <v>805</v>
      </c>
      <c r="N215" s="4" t="s">
        <v>65</v>
      </c>
    </row>
    <row r="216" spans="1:14" ht="55.2" customHeight="1">
      <c r="A216" s="53" t="s">
        <v>806</v>
      </c>
      <c r="B216" s="69" t="s">
        <v>306</v>
      </c>
      <c r="C216" s="53">
        <v>1143404542</v>
      </c>
      <c r="D216" s="69" t="s">
        <v>807</v>
      </c>
      <c r="E216" s="54">
        <v>45897</v>
      </c>
      <c r="F216" s="224">
        <v>46018</v>
      </c>
      <c r="G216" s="209">
        <v>19200000</v>
      </c>
      <c r="H216" s="9" t="s">
        <v>20</v>
      </c>
      <c r="I216" s="208">
        <v>9600000</v>
      </c>
      <c r="J216" s="56" t="s">
        <v>21</v>
      </c>
      <c r="K216" s="1">
        <v>0</v>
      </c>
      <c r="L216" s="2">
        <v>0.5</v>
      </c>
      <c r="M216" s="4" t="s">
        <v>808</v>
      </c>
      <c r="N216" s="4" t="s">
        <v>50</v>
      </c>
    </row>
    <row r="217" spans="1:14" ht="55.2" customHeight="1">
      <c r="A217" s="53" t="s">
        <v>809</v>
      </c>
      <c r="B217" s="69" t="s">
        <v>810</v>
      </c>
      <c r="C217" s="53">
        <v>1047390908</v>
      </c>
      <c r="D217" s="69" t="s">
        <v>811</v>
      </c>
      <c r="E217" s="54">
        <v>45897</v>
      </c>
      <c r="F217" s="223">
        <v>46018</v>
      </c>
      <c r="G217" s="209">
        <v>15600000</v>
      </c>
      <c r="H217" s="9" t="s">
        <v>20</v>
      </c>
      <c r="I217" s="208">
        <v>7800000</v>
      </c>
      <c r="J217" s="56" t="s">
        <v>21</v>
      </c>
      <c r="K217" s="1">
        <v>0</v>
      </c>
      <c r="L217" s="2">
        <v>0.5</v>
      </c>
      <c r="M217" s="4" t="s">
        <v>812</v>
      </c>
      <c r="N217" s="4" t="s">
        <v>813</v>
      </c>
    </row>
    <row r="218" spans="1:14" ht="55.2" customHeight="1">
      <c r="A218" s="53" t="s">
        <v>814</v>
      </c>
      <c r="B218" s="69" t="s">
        <v>613</v>
      </c>
      <c r="C218" s="53">
        <v>22800359</v>
      </c>
      <c r="D218" s="69" t="s">
        <v>815</v>
      </c>
      <c r="E218" s="54">
        <v>45897</v>
      </c>
      <c r="F218" s="224">
        <v>46003</v>
      </c>
      <c r="G218" s="209">
        <v>12250000</v>
      </c>
      <c r="H218" s="9" t="s">
        <v>20</v>
      </c>
      <c r="I218" s="208">
        <v>5250000</v>
      </c>
      <c r="J218" s="56" t="s">
        <v>21</v>
      </c>
      <c r="K218" s="1">
        <v>0</v>
      </c>
      <c r="L218" s="2">
        <v>0.5714285714285714</v>
      </c>
      <c r="M218" s="4" t="s">
        <v>816</v>
      </c>
      <c r="N218" s="4" t="s">
        <v>120</v>
      </c>
    </row>
    <row r="219" spans="1:14" ht="55.2" customHeight="1">
      <c r="A219" s="53" t="s">
        <v>817</v>
      </c>
      <c r="B219" s="69" t="s">
        <v>633</v>
      </c>
      <c r="C219" s="53">
        <v>1044911400</v>
      </c>
      <c r="D219" s="69" t="s">
        <v>818</v>
      </c>
      <c r="E219" s="54">
        <v>45898</v>
      </c>
      <c r="F219" s="223">
        <v>46019</v>
      </c>
      <c r="G219" s="209">
        <v>10000000</v>
      </c>
      <c r="H219" s="9" t="s">
        <v>20</v>
      </c>
      <c r="I219" s="208">
        <v>5000000</v>
      </c>
      <c r="J219" s="56" t="s">
        <v>21</v>
      </c>
      <c r="K219" s="1">
        <v>0</v>
      </c>
      <c r="L219" s="2">
        <v>0.5</v>
      </c>
      <c r="M219" s="4" t="s">
        <v>819</v>
      </c>
      <c r="N219" s="4" t="s">
        <v>65</v>
      </c>
    </row>
    <row r="220" spans="1:14" ht="55.2" customHeight="1">
      <c r="A220" s="53" t="s">
        <v>820</v>
      </c>
      <c r="B220" s="69" t="s">
        <v>629</v>
      </c>
      <c r="C220" s="53">
        <v>1045306454</v>
      </c>
      <c r="D220" s="69" t="s">
        <v>821</v>
      </c>
      <c r="E220" s="54">
        <v>45897</v>
      </c>
      <c r="F220" s="223">
        <v>46018</v>
      </c>
      <c r="G220" s="209">
        <v>16000000</v>
      </c>
      <c r="H220" s="9" t="s">
        <v>20</v>
      </c>
      <c r="I220" s="208">
        <v>8000000</v>
      </c>
      <c r="J220" s="56" t="s">
        <v>21</v>
      </c>
      <c r="K220" s="1">
        <v>0</v>
      </c>
      <c r="L220" s="2">
        <v>0.5</v>
      </c>
      <c r="M220" s="4" t="s">
        <v>822</v>
      </c>
      <c r="N220" s="4" t="s">
        <v>65</v>
      </c>
    </row>
    <row r="221" spans="1:14" ht="55.2" customHeight="1">
      <c r="A221" s="53" t="s">
        <v>823</v>
      </c>
      <c r="B221" s="69" t="s">
        <v>633</v>
      </c>
      <c r="C221" s="53">
        <v>1047441667</v>
      </c>
      <c r="D221" s="69" t="s">
        <v>824</v>
      </c>
      <c r="E221" s="54">
        <v>45897</v>
      </c>
      <c r="F221" s="224">
        <v>46018</v>
      </c>
      <c r="G221" s="209">
        <v>10000000</v>
      </c>
      <c r="H221" s="9" t="s">
        <v>20</v>
      </c>
      <c r="I221" s="208">
        <v>5000000</v>
      </c>
      <c r="J221" s="56" t="s">
        <v>21</v>
      </c>
      <c r="K221" s="1">
        <v>0</v>
      </c>
      <c r="L221" s="2">
        <v>0.5</v>
      </c>
      <c r="M221" s="4" t="s">
        <v>825</v>
      </c>
      <c r="N221" s="4" t="s">
        <v>65</v>
      </c>
    </row>
    <row r="222" spans="1:14" ht="55.2" customHeight="1">
      <c r="A222" s="53" t="s">
        <v>826</v>
      </c>
      <c r="B222" s="69" t="s">
        <v>633</v>
      </c>
      <c r="C222" s="53">
        <v>1007974065</v>
      </c>
      <c r="D222" s="69" t="s">
        <v>827</v>
      </c>
      <c r="E222" s="54">
        <v>45897</v>
      </c>
      <c r="F222" s="223">
        <v>46018</v>
      </c>
      <c r="G222" s="209">
        <v>10000000</v>
      </c>
      <c r="H222" s="9" t="s">
        <v>20</v>
      </c>
      <c r="I222" s="208">
        <v>5000000</v>
      </c>
      <c r="J222" s="56" t="s">
        <v>21</v>
      </c>
      <c r="K222" s="1">
        <v>0</v>
      </c>
      <c r="L222" s="2">
        <v>0.5</v>
      </c>
      <c r="M222" s="4" t="s">
        <v>828</v>
      </c>
      <c r="N222" s="4" t="s">
        <v>65</v>
      </c>
    </row>
    <row r="223" spans="1:14" ht="55.2" customHeight="1">
      <c r="A223" s="53" t="s">
        <v>829</v>
      </c>
      <c r="B223" s="69" t="s">
        <v>629</v>
      </c>
      <c r="C223" s="53">
        <v>1050037337</v>
      </c>
      <c r="D223" s="69" t="s">
        <v>830</v>
      </c>
      <c r="E223" s="54">
        <v>45897</v>
      </c>
      <c r="F223" s="224">
        <v>46018</v>
      </c>
      <c r="G223" s="209">
        <v>16000000</v>
      </c>
      <c r="H223" s="9" t="s">
        <v>20</v>
      </c>
      <c r="I223" s="208">
        <v>12000000</v>
      </c>
      <c r="J223" s="56" t="s">
        <v>21</v>
      </c>
      <c r="K223" s="1">
        <v>0</v>
      </c>
      <c r="L223" s="2">
        <v>0.25</v>
      </c>
      <c r="M223" s="4" t="s">
        <v>831</v>
      </c>
      <c r="N223" s="4" t="s">
        <v>65</v>
      </c>
    </row>
    <row r="224" spans="1:14" ht="55.2" customHeight="1">
      <c r="A224" s="53" t="s">
        <v>832</v>
      </c>
      <c r="B224" s="69" t="s">
        <v>629</v>
      </c>
      <c r="C224" s="53">
        <v>1007120649</v>
      </c>
      <c r="D224" s="69" t="s">
        <v>833</v>
      </c>
      <c r="E224" s="54">
        <v>45897</v>
      </c>
      <c r="F224" s="223">
        <v>45990</v>
      </c>
      <c r="G224" s="209">
        <v>16000000</v>
      </c>
      <c r="H224" s="9" t="s">
        <v>20</v>
      </c>
      <c r="I224" s="208">
        <v>8000000</v>
      </c>
      <c r="J224" s="56" t="s">
        <v>21</v>
      </c>
      <c r="K224" s="1">
        <v>0</v>
      </c>
      <c r="L224" s="2">
        <v>0.5</v>
      </c>
      <c r="M224" s="4" t="s">
        <v>834</v>
      </c>
      <c r="N224" s="4" t="s">
        <v>65</v>
      </c>
    </row>
    <row r="225" spans="1:14" ht="55.2" customHeight="1">
      <c r="A225" s="53" t="s">
        <v>835</v>
      </c>
      <c r="B225" s="69" t="s">
        <v>629</v>
      </c>
      <c r="C225" s="53">
        <v>1049827270</v>
      </c>
      <c r="D225" s="69" t="s">
        <v>836</v>
      </c>
      <c r="E225" s="54">
        <v>45897</v>
      </c>
      <c r="F225" s="224">
        <v>46018</v>
      </c>
      <c r="G225" s="209">
        <v>16000000</v>
      </c>
      <c r="H225" s="9" t="s">
        <v>20</v>
      </c>
      <c r="I225" s="208">
        <v>8000000</v>
      </c>
      <c r="J225" s="56" t="s">
        <v>21</v>
      </c>
      <c r="K225" s="1">
        <v>0</v>
      </c>
      <c r="L225" s="2">
        <v>0.5</v>
      </c>
      <c r="M225" s="4" t="s">
        <v>837</v>
      </c>
      <c r="N225" s="4" t="s">
        <v>65</v>
      </c>
    </row>
    <row r="226" spans="1:14" ht="55.2" customHeight="1">
      <c r="A226" s="53" t="s">
        <v>838</v>
      </c>
      <c r="B226" s="69" t="s">
        <v>719</v>
      </c>
      <c r="C226" s="53">
        <v>1065846053</v>
      </c>
      <c r="D226" s="69" t="s">
        <v>839</v>
      </c>
      <c r="E226" s="54">
        <v>45897</v>
      </c>
      <c r="F226" s="223">
        <v>46018</v>
      </c>
      <c r="G226" s="209">
        <v>20000000</v>
      </c>
      <c r="H226" s="9" t="s">
        <v>20</v>
      </c>
      <c r="I226" s="208">
        <v>10000000</v>
      </c>
      <c r="J226" s="56" t="s">
        <v>21</v>
      </c>
      <c r="K226" s="1">
        <v>0</v>
      </c>
      <c r="L226" s="2">
        <v>0.5</v>
      </c>
      <c r="M226" s="4" t="s">
        <v>840</v>
      </c>
      <c r="N226" s="4" t="s">
        <v>65</v>
      </c>
    </row>
    <row r="227" spans="1:14" ht="55.2" customHeight="1">
      <c r="A227" s="53" t="s">
        <v>841</v>
      </c>
      <c r="B227" s="69" t="s">
        <v>719</v>
      </c>
      <c r="C227" s="53">
        <v>1047393643</v>
      </c>
      <c r="D227" s="69" t="s">
        <v>842</v>
      </c>
      <c r="E227" s="54">
        <v>45897</v>
      </c>
      <c r="F227" s="224">
        <v>46018</v>
      </c>
      <c r="G227" s="209">
        <v>20000000</v>
      </c>
      <c r="H227" s="9" t="s">
        <v>20</v>
      </c>
      <c r="I227" s="208">
        <v>10000000</v>
      </c>
      <c r="J227" s="56" t="s">
        <v>21</v>
      </c>
      <c r="K227" s="1">
        <v>0</v>
      </c>
      <c r="L227" s="2">
        <v>0.5</v>
      </c>
      <c r="M227" s="4" t="s">
        <v>843</v>
      </c>
      <c r="N227" s="4" t="s">
        <v>65</v>
      </c>
    </row>
    <row r="228" spans="1:14" ht="55.2" customHeight="1">
      <c r="A228" s="53" t="s">
        <v>844</v>
      </c>
      <c r="B228" s="69" t="s">
        <v>629</v>
      </c>
      <c r="C228" s="53">
        <v>1047483273</v>
      </c>
      <c r="D228" s="69" t="s">
        <v>845</v>
      </c>
      <c r="E228" s="54">
        <v>45897</v>
      </c>
      <c r="F228" s="223">
        <v>46018</v>
      </c>
      <c r="G228" s="209">
        <v>16000000</v>
      </c>
      <c r="H228" s="9" t="s">
        <v>20</v>
      </c>
      <c r="I228" s="208">
        <v>8000000</v>
      </c>
      <c r="J228" s="56" t="s">
        <v>21</v>
      </c>
      <c r="K228" s="1">
        <v>0</v>
      </c>
      <c r="L228" s="2">
        <v>0.5</v>
      </c>
      <c r="M228" s="4" t="s">
        <v>846</v>
      </c>
      <c r="N228" s="4" t="s">
        <v>65</v>
      </c>
    </row>
    <row r="229" spans="1:14" ht="55.2" customHeight="1">
      <c r="A229" s="53" t="s">
        <v>847</v>
      </c>
      <c r="B229" s="69" t="s">
        <v>774</v>
      </c>
      <c r="C229" s="53">
        <v>32938182</v>
      </c>
      <c r="D229" s="69" t="s">
        <v>848</v>
      </c>
      <c r="E229" s="54">
        <v>45897</v>
      </c>
      <c r="F229" s="224">
        <v>46003</v>
      </c>
      <c r="G229" s="209">
        <v>14000000</v>
      </c>
      <c r="H229" s="9" t="s">
        <v>20</v>
      </c>
      <c r="I229" s="208">
        <v>6000000</v>
      </c>
      <c r="J229" s="56" t="s">
        <v>21</v>
      </c>
      <c r="K229" s="1">
        <v>0</v>
      </c>
      <c r="L229" s="2">
        <v>0.5714285714285714</v>
      </c>
      <c r="M229" s="4" t="s">
        <v>849</v>
      </c>
      <c r="N229" s="4" t="s">
        <v>28</v>
      </c>
    </row>
    <row r="230" spans="1:14" ht="55.2" customHeight="1">
      <c r="A230" s="53" t="s">
        <v>850</v>
      </c>
      <c r="B230" s="69" t="s">
        <v>633</v>
      </c>
      <c r="C230" s="53">
        <v>73539946</v>
      </c>
      <c r="D230" s="69" t="s">
        <v>851</v>
      </c>
      <c r="E230" s="54">
        <v>45898</v>
      </c>
      <c r="F230" s="223">
        <v>46019</v>
      </c>
      <c r="G230" s="209">
        <v>8000000</v>
      </c>
      <c r="H230" s="9" t="s">
        <v>20</v>
      </c>
      <c r="I230" s="208">
        <v>4000000</v>
      </c>
      <c r="J230" s="56" t="s">
        <v>21</v>
      </c>
      <c r="K230" s="1">
        <v>0</v>
      </c>
      <c r="L230" s="2">
        <v>0.5</v>
      </c>
      <c r="M230" s="4" t="s">
        <v>852</v>
      </c>
      <c r="N230" s="4" t="s">
        <v>65</v>
      </c>
    </row>
    <row r="231" spans="1:14" ht="55.2" customHeight="1">
      <c r="A231" s="53" t="s">
        <v>853</v>
      </c>
      <c r="B231" s="69" t="s">
        <v>719</v>
      </c>
      <c r="C231" s="53">
        <v>1096220369</v>
      </c>
      <c r="D231" s="69" t="s">
        <v>854</v>
      </c>
      <c r="E231" s="54">
        <v>45898</v>
      </c>
      <c r="F231" s="224">
        <v>46019</v>
      </c>
      <c r="G231" s="209">
        <v>20000000</v>
      </c>
      <c r="H231" s="9" t="s">
        <v>20</v>
      </c>
      <c r="I231" s="208">
        <v>20000000</v>
      </c>
      <c r="J231" s="56" t="s">
        <v>21</v>
      </c>
      <c r="K231" s="1">
        <v>0</v>
      </c>
      <c r="L231" s="2">
        <v>0</v>
      </c>
      <c r="M231" s="4" t="s">
        <v>855</v>
      </c>
      <c r="N231" s="4" t="s">
        <v>65</v>
      </c>
    </row>
    <row r="232" spans="1:14" ht="55.2" customHeight="1">
      <c r="A232" s="53" t="s">
        <v>856</v>
      </c>
      <c r="B232" s="69" t="s">
        <v>629</v>
      </c>
      <c r="C232" s="53">
        <v>1120741654</v>
      </c>
      <c r="D232" s="69" t="s">
        <v>857</v>
      </c>
      <c r="E232" s="54">
        <v>45898</v>
      </c>
      <c r="F232" s="223">
        <v>46019</v>
      </c>
      <c r="G232" s="209">
        <v>16000000</v>
      </c>
      <c r="H232" s="9" t="s">
        <v>20</v>
      </c>
      <c r="I232" s="208">
        <v>8000000</v>
      </c>
      <c r="J232" s="56" t="s">
        <v>21</v>
      </c>
      <c r="K232" s="1">
        <v>0</v>
      </c>
      <c r="L232" s="2">
        <v>0.5</v>
      </c>
      <c r="M232" s="4" t="s">
        <v>858</v>
      </c>
      <c r="N232" s="4" t="s">
        <v>65</v>
      </c>
    </row>
    <row r="233" spans="1:14" ht="55.2" customHeight="1">
      <c r="A233" s="53" t="s">
        <v>859</v>
      </c>
      <c r="B233" s="69" t="s">
        <v>629</v>
      </c>
      <c r="C233" s="53">
        <v>72294385</v>
      </c>
      <c r="D233" s="69" t="s">
        <v>860</v>
      </c>
      <c r="E233" s="54">
        <v>45898</v>
      </c>
      <c r="F233" s="223">
        <v>46019</v>
      </c>
      <c r="G233" s="209">
        <v>16000000</v>
      </c>
      <c r="H233" s="9" t="s">
        <v>20</v>
      </c>
      <c r="I233" s="208">
        <v>8000000</v>
      </c>
      <c r="J233" s="56" t="s">
        <v>21</v>
      </c>
      <c r="K233" s="1">
        <v>0</v>
      </c>
      <c r="L233" s="2">
        <v>0.5</v>
      </c>
      <c r="M233" s="4" t="s">
        <v>861</v>
      </c>
      <c r="N233" s="4" t="s">
        <v>65</v>
      </c>
    </row>
    <row r="234" spans="1:14" ht="55.2" customHeight="1">
      <c r="A234" s="53" t="s">
        <v>862</v>
      </c>
      <c r="B234" s="69" t="s">
        <v>629</v>
      </c>
      <c r="C234" s="53">
        <v>1085094866</v>
      </c>
      <c r="D234" s="69" t="s">
        <v>863</v>
      </c>
      <c r="E234" s="54">
        <v>45898</v>
      </c>
      <c r="F234" s="224">
        <v>46019</v>
      </c>
      <c r="G234" s="209">
        <v>16000000</v>
      </c>
      <c r="H234" s="9" t="s">
        <v>20</v>
      </c>
      <c r="I234" s="208">
        <v>8000000</v>
      </c>
      <c r="J234" s="56" t="s">
        <v>21</v>
      </c>
      <c r="K234" s="1">
        <v>0</v>
      </c>
      <c r="L234" s="2">
        <v>0.5</v>
      </c>
      <c r="M234" s="4" t="s">
        <v>864</v>
      </c>
      <c r="N234" s="4" t="s">
        <v>65</v>
      </c>
    </row>
    <row r="235" spans="1:14" ht="55.2" customHeight="1">
      <c r="A235" s="53" t="s">
        <v>865</v>
      </c>
      <c r="B235" s="69" t="s">
        <v>629</v>
      </c>
      <c r="C235" s="53">
        <v>9290388</v>
      </c>
      <c r="D235" s="69" t="s">
        <v>866</v>
      </c>
      <c r="E235" s="54">
        <v>45898</v>
      </c>
      <c r="F235" s="223">
        <v>46019</v>
      </c>
      <c r="G235" s="209">
        <v>16000000</v>
      </c>
      <c r="H235" s="9" t="s">
        <v>20</v>
      </c>
      <c r="I235" s="208">
        <v>8000000</v>
      </c>
      <c r="J235" s="56" t="s">
        <v>21</v>
      </c>
      <c r="K235" s="1">
        <v>0</v>
      </c>
      <c r="L235" s="2">
        <v>0.5</v>
      </c>
      <c r="M235" s="4" t="s">
        <v>867</v>
      </c>
      <c r="N235" s="4" t="s">
        <v>65</v>
      </c>
    </row>
    <row r="236" spans="1:14" ht="55.2" customHeight="1">
      <c r="A236" s="53" t="s">
        <v>868</v>
      </c>
      <c r="B236" s="69" t="s">
        <v>613</v>
      </c>
      <c r="C236" s="53">
        <v>1047460833</v>
      </c>
      <c r="D236" s="69" t="s">
        <v>869</v>
      </c>
      <c r="E236" s="54" t="s">
        <v>700</v>
      </c>
      <c r="F236" s="224">
        <v>46013</v>
      </c>
      <c r="G236" s="209">
        <v>12250000</v>
      </c>
      <c r="H236" s="9" t="s">
        <v>20</v>
      </c>
      <c r="I236" s="208">
        <v>5250000</v>
      </c>
      <c r="J236" s="56" t="s">
        <v>21</v>
      </c>
      <c r="K236" s="1">
        <v>0</v>
      </c>
      <c r="L236" s="2">
        <v>0.5714285714285714</v>
      </c>
      <c r="M236" s="4" t="s">
        <v>870</v>
      </c>
      <c r="N236" s="4" t="s">
        <v>120</v>
      </c>
    </row>
    <row r="237" spans="1:14" ht="55.2" customHeight="1">
      <c r="A237" s="53" t="s">
        <v>871</v>
      </c>
      <c r="B237" s="69" t="s">
        <v>613</v>
      </c>
      <c r="C237" s="53">
        <v>1128054668</v>
      </c>
      <c r="D237" s="69" t="s">
        <v>872</v>
      </c>
      <c r="E237" s="54" t="s">
        <v>700</v>
      </c>
      <c r="F237" s="223">
        <v>46013</v>
      </c>
      <c r="G237" s="209">
        <v>12250000</v>
      </c>
      <c r="H237" s="9" t="s">
        <v>20</v>
      </c>
      <c r="I237" s="208">
        <v>5250000</v>
      </c>
      <c r="J237" s="56" t="s">
        <v>21</v>
      </c>
      <c r="K237" s="1">
        <v>0</v>
      </c>
      <c r="L237" s="2">
        <v>0.5714285714285714</v>
      </c>
      <c r="M237" s="4" t="s">
        <v>873</v>
      </c>
      <c r="N237" s="4" t="s">
        <v>120</v>
      </c>
    </row>
    <row r="238" spans="1:14" ht="55.2" customHeight="1">
      <c r="A238" s="53" t="s">
        <v>874</v>
      </c>
      <c r="B238" s="69" t="s">
        <v>875</v>
      </c>
      <c r="C238" s="53">
        <v>1128055067</v>
      </c>
      <c r="D238" s="69" t="s">
        <v>876</v>
      </c>
      <c r="E238" s="54" t="s">
        <v>700</v>
      </c>
      <c r="F238" s="224">
        <v>46013</v>
      </c>
      <c r="G238" s="209">
        <v>9800000</v>
      </c>
      <c r="H238" s="9" t="s">
        <v>20</v>
      </c>
      <c r="I238" s="208">
        <v>4200000</v>
      </c>
      <c r="J238" s="56" t="s">
        <v>21</v>
      </c>
      <c r="K238" s="1">
        <v>0</v>
      </c>
      <c r="L238" s="2">
        <v>0.5714285714285714</v>
      </c>
      <c r="M238" s="4" t="s">
        <v>877</v>
      </c>
      <c r="N238" s="4" t="s">
        <v>120</v>
      </c>
    </row>
    <row r="239" spans="1:14" ht="55.2" customHeight="1">
      <c r="A239" s="53" t="s">
        <v>878</v>
      </c>
      <c r="B239" s="69" t="s">
        <v>875</v>
      </c>
      <c r="C239" s="53">
        <v>9145223</v>
      </c>
      <c r="D239" s="69" t="s">
        <v>879</v>
      </c>
      <c r="E239" s="54" t="s">
        <v>700</v>
      </c>
      <c r="F239" s="223">
        <v>46013</v>
      </c>
      <c r="G239" s="209">
        <v>9800000</v>
      </c>
      <c r="H239" s="9" t="s">
        <v>20</v>
      </c>
      <c r="I239" s="208">
        <v>4200000</v>
      </c>
      <c r="J239" s="56" t="s">
        <v>21</v>
      </c>
      <c r="K239" s="1">
        <v>0</v>
      </c>
      <c r="L239" s="2">
        <v>0.5714285714285714</v>
      </c>
      <c r="M239" s="4" t="s">
        <v>880</v>
      </c>
      <c r="N239" s="4" t="s">
        <v>120</v>
      </c>
    </row>
    <row r="240" spans="1:14" ht="55.2" customHeight="1">
      <c r="A240" s="53" t="s">
        <v>881</v>
      </c>
      <c r="B240" s="69" t="s">
        <v>609</v>
      </c>
      <c r="C240" s="53" t="s">
        <v>882</v>
      </c>
      <c r="D240" s="69" t="s">
        <v>883</v>
      </c>
      <c r="E240" s="54" t="s">
        <v>700</v>
      </c>
      <c r="F240" s="224">
        <v>46013</v>
      </c>
      <c r="G240" s="209">
        <v>8050000</v>
      </c>
      <c r="H240" s="9" t="s">
        <v>20</v>
      </c>
      <c r="I240" s="208">
        <v>3450000.0000000005</v>
      </c>
      <c r="J240" s="56" t="s">
        <v>21</v>
      </c>
      <c r="K240" s="1">
        <v>0</v>
      </c>
      <c r="L240" s="2">
        <v>0.5714285714285714</v>
      </c>
      <c r="M240" s="4" t="s">
        <v>884</v>
      </c>
      <c r="N240" s="4" t="s">
        <v>120</v>
      </c>
    </row>
    <row r="241" spans="1:14" ht="55.2" customHeight="1">
      <c r="A241" s="53" t="s">
        <v>885</v>
      </c>
      <c r="B241" s="69" t="s">
        <v>613</v>
      </c>
      <c r="C241" s="53">
        <v>1143384005</v>
      </c>
      <c r="D241" s="69" t="s">
        <v>886</v>
      </c>
      <c r="E241" s="54" t="s">
        <v>700</v>
      </c>
      <c r="F241" s="223">
        <v>46013</v>
      </c>
      <c r="G241" s="209">
        <v>12250000</v>
      </c>
      <c r="H241" s="9" t="s">
        <v>20</v>
      </c>
      <c r="I241" s="208">
        <v>5250000</v>
      </c>
      <c r="J241" s="56" t="s">
        <v>21</v>
      </c>
      <c r="K241" s="1">
        <v>0</v>
      </c>
      <c r="L241" s="2">
        <v>0.5714285714285714</v>
      </c>
      <c r="M241" s="4" t="s">
        <v>887</v>
      </c>
      <c r="N241" s="4" t="s">
        <v>120</v>
      </c>
    </row>
    <row r="242" spans="1:14" ht="55.2" customHeight="1">
      <c r="A242" s="53" t="s">
        <v>888</v>
      </c>
      <c r="B242" s="69" t="s">
        <v>875</v>
      </c>
      <c r="C242" s="53">
        <v>1043644800</v>
      </c>
      <c r="D242" s="69" t="s">
        <v>889</v>
      </c>
      <c r="E242" s="54" t="s">
        <v>700</v>
      </c>
      <c r="F242" s="224">
        <v>46013</v>
      </c>
      <c r="G242" s="209">
        <v>8050000</v>
      </c>
      <c r="H242" s="9" t="s">
        <v>20</v>
      </c>
      <c r="I242" s="208">
        <v>5750000</v>
      </c>
      <c r="J242" s="56" t="s">
        <v>21</v>
      </c>
      <c r="K242" s="1">
        <v>0</v>
      </c>
      <c r="L242" s="2">
        <v>0.2857142857142857</v>
      </c>
      <c r="M242" s="4" t="s">
        <v>890</v>
      </c>
      <c r="N242" s="4" t="s">
        <v>120</v>
      </c>
    </row>
    <row r="243" spans="1:14" ht="55.2" customHeight="1">
      <c r="A243" s="53" t="s">
        <v>891</v>
      </c>
      <c r="B243" s="69" t="s">
        <v>545</v>
      </c>
      <c r="C243" s="53">
        <v>45556756</v>
      </c>
      <c r="D243" s="69" t="s">
        <v>892</v>
      </c>
      <c r="E243" s="54" t="s">
        <v>700</v>
      </c>
      <c r="F243" s="223">
        <v>46013</v>
      </c>
      <c r="G243" s="209">
        <v>8750000</v>
      </c>
      <c r="H243" s="9" t="s">
        <v>20</v>
      </c>
      <c r="I243" s="208">
        <v>3750000.0000000005</v>
      </c>
      <c r="J243" s="56" t="s">
        <v>21</v>
      </c>
      <c r="K243" s="1">
        <v>0</v>
      </c>
      <c r="L243" s="2">
        <v>0.5714285714285714</v>
      </c>
      <c r="M243" s="4" t="s">
        <v>893</v>
      </c>
      <c r="N243" s="4" t="s">
        <v>548</v>
      </c>
    </row>
    <row r="244" spans="1:14" ht="55.2" customHeight="1">
      <c r="A244" s="53" t="s">
        <v>894</v>
      </c>
      <c r="B244" s="69" t="s">
        <v>545</v>
      </c>
      <c r="C244" s="53">
        <v>49797062</v>
      </c>
      <c r="D244" s="69" t="s">
        <v>895</v>
      </c>
      <c r="E244" s="54" t="s">
        <v>700</v>
      </c>
      <c r="F244" s="224">
        <v>46013</v>
      </c>
      <c r="G244" s="209">
        <v>8750000</v>
      </c>
      <c r="H244" s="9" t="s">
        <v>20</v>
      </c>
      <c r="I244" s="208">
        <v>3750000.0000000005</v>
      </c>
      <c r="J244" s="56" t="s">
        <v>21</v>
      </c>
      <c r="K244" s="1">
        <v>0</v>
      </c>
      <c r="L244" s="2">
        <v>0.5714285714285714</v>
      </c>
      <c r="M244" s="4" t="s">
        <v>896</v>
      </c>
      <c r="N244" s="4" t="s">
        <v>548</v>
      </c>
    </row>
    <row r="245" spans="1:14" ht="55.2" customHeight="1">
      <c r="A245" s="53" t="s">
        <v>897</v>
      </c>
      <c r="B245" s="69" t="s">
        <v>353</v>
      </c>
      <c r="C245" s="53">
        <v>1143346218</v>
      </c>
      <c r="D245" s="69" t="s">
        <v>898</v>
      </c>
      <c r="E245" s="54" t="s">
        <v>700</v>
      </c>
      <c r="F245" s="223">
        <v>46013</v>
      </c>
      <c r="G245" s="209">
        <v>14000000</v>
      </c>
      <c r="H245" s="9" t="s">
        <v>20</v>
      </c>
      <c r="I245" s="208">
        <v>6000000</v>
      </c>
      <c r="J245" s="56" t="s">
        <v>21</v>
      </c>
      <c r="K245" s="1">
        <v>0</v>
      </c>
      <c r="L245" s="2">
        <v>0.5714285714285714</v>
      </c>
      <c r="M245" s="4" t="s">
        <v>899</v>
      </c>
      <c r="N245" s="4" t="s">
        <v>39</v>
      </c>
    </row>
    <row r="246" spans="1:14" ht="55.2" customHeight="1">
      <c r="A246" s="53" t="s">
        <v>900</v>
      </c>
      <c r="B246" s="69" t="s">
        <v>613</v>
      </c>
      <c r="C246" s="53">
        <v>1052951564</v>
      </c>
      <c r="D246" s="69" t="s">
        <v>901</v>
      </c>
      <c r="E246" s="54">
        <v>45903</v>
      </c>
      <c r="F246" s="224">
        <v>46008</v>
      </c>
      <c r="G246" s="209">
        <v>12250000</v>
      </c>
      <c r="H246" s="9" t="s">
        <v>20</v>
      </c>
      <c r="I246" s="208">
        <v>5250000</v>
      </c>
      <c r="J246" s="56" t="s">
        <v>21</v>
      </c>
      <c r="K246" s="1">
        <v>0</v>
      </c>
      <c r="L246" s="2">
        <v>0.5714285714285714</v>
      </c>
      <c r="M246" s="4" t="s">
        <v>902</v>
      </c>
      <c r="N246" s="4" t="s">
        <v>120</v>
      </c>
    </row>
    <row r="247" spans="1:14" ht="55.2" customHeight="1">
      <c r="A247" s="53" t="s">
        <v>903</v>
      </c>
      <c r="B247" s="69" t="s">
        <v>492</v>
      </c>
      <c r="C247" s="53">
        <v>1007200767</v>
      </c>
      <c r="D247" s="69" t="s">
        <v>904</v>
      </c>
      <c r="E247" s="54">
        <v>45903</v>
      </c>
      <c r="F247" s="223">
        <v>46008</v>
      </c>
      <c r="G247" s="209">
        <v>14000000</v>
      </c>
      <c r="H247" s="9" t="s">
        <v>20</v>
      </c>
      <c r="I247" s="208">
        <v>6000000</v>
      </c>
      <c r="J247" s="56" t="s">
        <v>21</v>
      </c>
      <c r="K247" s="1">
        <v>0</v>
      </c>
      <c r="L247" s="2">
        <v>0.5714285714285714</v>
      </c>
      <c r="M247" s="4" t="s">
        <v>905</v>
      </c>
      <c r="N247" s="4" t="s">
        <v>196</v>
      </c>
    </row>
    <row r="248" spans="1:14" ht="55.2" customHeight="1">
      <c r="A248" s="53" t="s">
        <v>906</v>
      </c>
      <c r="B248" s="69" t="s">
        <v>907</v>
      </c>
      <c r="C248" s="53">
        <v>1007964387</v>
      </c>
      <c r="D248" s="69" t="s">
        <v>908</v>
      </c>
      <c r="E248" s="54">
        <v>45903</v>
      </c>
      <c r="F248" s="224">
        <v>46008</v>
      </c>
      <c r="G248" s="209">
        <v>9800000</v>
      </c>
      <c r="H248" s="9" t="s">
        <v>20</v>
      </c>
      <c r="I248" s="208">
        <v>4200000</v>
      </c>
      <c r="J248" s="56" t="s">
        <v>21</v>
      </c>
      <c r="K248" s="1">
        <v>0</v>
      </c>
      <c r="L248" s="2">
        <v>0.5714285714285714</v>
      </c>
      <c r="M248" s="4" t="s">
        <v>909</v>
      </c>
      <c r="N248" s="4" t="s">
        <v>196</v>
      </c>
    </row>
    <row r="249" spans="1:14" ht="55.2" customHeight="1">
      <c r="A249" s="53" t="s">
        <v>910</v>
      </c>
      <c r="B249" s="69" t="s">
        <v>911</v>
      </c>
      <c r="C249" s="53">
        <v>1128046733</v>
      </c>
      <c r="D249" s="69" t="s">
        <v>912</v>
      </c>
      <c r="E249" s="54">
        <v>45903</v>
      </c>
      <c r="F249" s="223">
        <v>46008</v>
      </c>
      <c r="G249" s="209">
        <v>14000000</v>
      </c>
      <c r="H249" s="9" t="s">
        <v>20</v>
      </c>
      <c r="I249" s="208">
        <v>6000000</v>
      </c>
      <c r="J249" s="56" t="s">
        <v>21</v>
      </c>
      <c r="K249" s="1">
        <v>0</v>
      </c>
      <c r="L249" s="2">
        <v>0.5714285714285714</v>
      </c>
      <c r="M249" s="4" t="s">
        <v>913</v>
      </c>
      <c r="N249" s="4" t="s">
        <v>196</v>
      </c>
    </row>
    <row r="250" spans="1:14" ht="55.2" customHeight="1">
      <c r="A250" s="53" t="s">
        <v>914</v>
      </c>
      <c r="B250" s="69" t="s">
        <v>622</v>
      </c>
      <c r="C250" s="53">
        <v>1049934193</v>
      </c>
      <c r="D250" s="69" t="s">
        <v>915</v>
      </c>
      <c r="E250" s="54">
        <v>45903</v>
      </c>
      <c r="F250" s="224">
        <v>46008</v>
      </c>
      <c r="G250" s="209">
        <v>14000000</v>
      </c>
      <c r="H250" s="9" t="s">
        <v>20</v>
      </c>
      <c r="I250" s="208">
        <v>6000000</v>
      </c>
      <c r="J250" s="56" t="s">
        <v>21</v>
      </c>
      <c r="K250" s="1">
        <v>0</v>
      </c>
      <c r="L250" s="2">
        <v>0.5714285714285714</v>
      </c>
      <c r="M250" s="4" t="s">
        <v>916</v>
      </c>
      <c r="N250" s="4" t="s">
        <v>120</v>
      </c>
    </row>
    <row r="251" spans="1:14" ht="55.2" customHeight="1">
      <c r="A251" s="53" t="s">
        <v>917</v>
      </c>
      <c r="B251" s="69" t="s">
        <v>918</v>
      </c>
      <c r="C251" s="53">
        <v>1050038043</v>
      </c>
      <c r="D251" s="69" t="s">
        <v>919</v>
      </c>
      <c r="E251" s="54">
        <v>45903</v>
      </c>
      <c r="F251" s="223">
        <v>46008</v>
      </c>
      <c r="G251" s="209">
        <v>14000000</v>
      </c>
      <c r="H251" s="9" t="s">
        <v>20</v>
      </c>
      <c r="I251" s="208">
        <v>6000000</v>
      </c>
      <c r="J251" s="56" t="s">
        <v>21</v>
      </c>
      <c r="K251" s="1">
        <v>0</v>
      </c>
      <c r="L251" s="2">
        <v>0.5714285714285714</v>
      </c>
      <c r="M251" s="4" t="s">
        <v>920</v>
      </c>
      <c r="N251" s="4" t="s">
        <v>88</v>
      </c>
    </row>
    <row r="252" spans="1:14" ht="55.2" customHeight="1">
      <c r="A252" s="53" t="s">
        <v>921</v>
      </c>
      <c r="B252" s="69" t="s">
        <v>353</v>
      </c>
      <c r="C252" s="53">
        <v>1047497161</v>
      </c>
      <c r="D252" s="69" t="s">
        <v>922</v>
      </c>
      <c r="E252" s="54">
        <v>45903</v>
      </c>
      <c r="F252" s="224">
        <v>46021</v>
      </c>
      <c r="G252" s="209">
        <v>19833333</v>
      </c>
      <c r="H252" s="9" t="s">
        <v>20</v>
      </c>
      <c r="I252" s="208">
        <v>9833333</v>
      </c>
      <c r="J252" s="56" t="s">
        <v>48</v>
      </c>
      <c r="K252" s="1">
        <v>2333333</v>
      </c>
      <c r="L252" s="2">
        <v>0.50420168914624686</v>
      </c>
      <c r="M252" s="4" t="s">
        <v>923</v>
      </c>
      <c r="N252" s="4" t="s">
        <v>39</v>
      </c>
    </row>
    <row r="253" spans="1:14" ht="55.2" customHeight="1">
      <c r="A253" s="53" t="s">
        <v>924</v>
      </c>
      <c r="B253" s="69" t="s">
        <v>345</v>
      </c>
      <c r="C253" s="53">
        <v>1044918613</v>
      </c>
      <c r="D253" s="69" t="s">
        <v>925</v>
      </c>
      <c r="E253" s="54">
        <v>45903</v>
      </c>
      <c r="F253" s="223">
        <v>46008</v>
      </c>
      <c r="G253" s="209">
        <v>17500000</v>
      </c>
      <c r="H253" s="9" t="s">
        <v>20</v>
      </c>
      <c r="I253" s="208">
        <v>7500000.0000000009</v>
      </c>
      <c r="J253" s="56" t="s">
        <v>21</v>
      </c>
      <c r="K253" s="1">
        <v>0</v>
      </c>
      <c r="L253" s="2">
        <v>0.5714285714285714</v>
      </c>
      <c r="M253" s="4" t="s">
        <v>926</v>
      </c>
      <c r="N253" s="4" t="s">
        <v>39</v>
      </c>
    </row>
    <row r="254" spans="1:14" ht="55.2" customHeight="1">
      <c r="A254" s="53" t="s">
        <v>927</v>
      </c>
      <c r="B254" s="69" t="s">
        <v>928</v>
      </c>
      <c r="C254" s="53">
        <v>1143378001</v>
      </c>
      <c r="D254" s="69" t="s">
        <v>929</v>
      </c>
      <c r="E254" s="54">
        <v>45903</v>
      </c>
      <c r="F254" s="224">
        <v>46008</v>
      </c>
      <c r="G254" s="209">
        <v>9450000</v>
      </c>
      <c r="H254" s="9" t="s">
        <v>20</v>
      </c>
      <c r="I254" s="208">
        <v>4050000.0000000005</v>
      </c>
      <c r="J254" s="56" t="s">
        <v>21</v>
      </c>
      <c r="K254" s="1">
        <v>0</v>
      </c>
      <c r="L254" s="2">
        <v>0.5714285714285714</v>
      </c>
      <c r="M254" s="4" t="s">
        <v>930</v>
      </c>
      <c r="N254" s="4" t="s">
        <v>23</v>
      </c>
    </row>
    <row r="255" spans="1:14" ht="55.2" customHeight="1">
      <c r="A255" s="53" t="s">
        <v>931</v>
      </c>
      <c r="B255" s="69" t="s">
        <v>932</v>
      </c>
      <c r="C255" s="53">
        <v>1066736989</v>
      </c>
      <c r="D255" s="69" t="s">
        <v>933</v>
      </c>
      <c r="E255" s="54">
        <v>45903</v>
      </c>
      <c r="F255" s="223">
        <v>46008</v>
      </c>
      <c r="G255" s="209">
        <v>15750000</v>
      </c>
      <c r="H255" s="9" t="s">
        <v>20</v>
      </c>
      <c r="I255" s="208">
        <v>6750000.0000000009</v>
      </c>
      <c r="J255" s="56" t="s">
        <v>21</v>
      </c>
      <c r="K255" s="1">
        <v>0</v>
      </c>
      <c r="L255" s="2">
        <v>0.5714285714285714</v>
      </c>
      <c r="M255" s="4" t="s">
        <v>934</v>
      </c>
      <c r="N255" s="4" t="s">
        <v>537</v>
      </c>
    </row>
    <row r="256" spans="1:14" ht="55.2" customHeight="1">
      <c r="A256" s="53" t="s">
        <v>935</v>
      </c>
      <c r="B256" s="69" t="s">
        <v>932</v>
      </c>
      <c r="C256" s="53">
        <v>1143387005</v>
      </c>
      <c r="D256" s="69" t="s">
        <v>936</v>
      </c>
      <c r="E256" s="54">
        <v>45903</v>
      </c>
      <c r="F256" s="224">
        <v>46008</v>
      </c>
      <c r="G256" s="209">
        <v>15750000</v>
      </c>
      <c r="H256" s="9" t="s">
        <v>20</v>
      </c>
      <c r="I256" s="208">
        <v>6750000.0000000009</v>
      </c>
      <c r="J256" s="56" t="s">
        <v>21</v>
      </c>
      <c r="K256" s="1">
        <v>0</v>
      </c>
      <c r="L256" s="2">
        <v>0.5714285714285714</v>
      </c>
      <c r="M256" s="4" t="s">
        <v>937</v>
      </c>
      <c r="N256" s="4" t="s">
        <v>537</v>
      </c>
    </row>
    <row r="257" spans="1:14" ht="55.2" customHeight="1">
      <c r="A257" s="53" t="s">
        <v>938</v>
      </c>
      <c r="B257" s="69" t="s">
        <v>298</v>
      </c>
      <c r="C257" s="53">
        <v>22806472</v>
      </c>
      <c r="D257" s="69" t="s">
        <v>939</v>
      </c>
      <c r="E257" s="54" t="s">
        <v>940</v>
      </c>
      <c r="F257" s="223">
        <v>46013</v>
      </c>
      <c r="G257" s="209">
        <v>8750000</v>
      </c>
      <c r="H257" s="9" t="s">
        <v>20</v>
      </c>
      <c r="I257" s="208">
        <v>3750000.0000000005</v>
      </c>
      <c r="J257" s="56" t="s">
        <v>21</v>
      </c>
      <c r="K257" s="1">
        <v>0</v>
      </c>
      <c r="L257" s="2">
        <v>0.5714285714285714</v>
      </c>
      <c r="M257" s="4" t="s">
        <v>941</v>
      </c>
      <c r="N257" s="4" t="s">
        <v>125</v>
      </c>
    </row>
    <row r="258" spans="1:14" ht="55.2" customHeight="1">
      <c r="A258" s="53" t="s">
        <v>942</v>
      </c>
      <c r="B258" s="69" t="s">
        <v>298</v>
      </c>
      <c r="C258" s="53">
        <v>1047411799</v>
      </c>
      <c r="D258" s="69" t="s">
        <v>943</v>
      </c>
      <c r="E258" s="54" t="s">
        <v>940</v>
      </c>
      <c r="F258" s="224">
        <v>46013</v>
      </c>
      <c r="G258" s="209">
        <v>8750000</v>
      </c>
      <c r="H258" s="9" t="s">
        <v>20</v>
      </c>
      <c r="I258" s="208">
        <v>3750000.0000000005</v>
      </c>
      <c r="J258" s="56" t="s">
        <v>21</v>
      </c>
      <c r="K258" s="1">
        <v>0</v>
      </c>
      <c r="L258" s="2">
        <v>0.5714285714285714</v>
      </c>
      <c r="M258" s="4" t="s">
        <v>944</v>
      </c>
      <c r="N258" s="4" t="s">
        <v>120</v>
      </c>
    </row>
    <row r="259" spans="1:14" ht="55.2" customHeight="1">
      <c r="A259" s="53" t="s">
        <v>945</v>
      </c>
      <c r="B259" s="69" t="s">
        <v>613</v>
      </c>
      <c r="C259" s="53" t="s">
        <v>946</v>
      </c>
      <c r="D259" s="69" t="s">
        <v>947</v>
      </c>
      <c r="E259" s="54" t="s">
        <v>700</v>
      </c>
      <c r="F259" s="223">
        <v>46013</v>
      </c>
      <c r="G259" s="209">
        <v>12250000</v>
      </c>
      <c r="H259" s="9" t="s">
        <v>20</v>
      </c>
      <c r="I259" s="208">
        <v>5250000</v>
      </c>
      <c r="J259" s="56" t="s">
        <v>21</v>
      </c>
      <c r="K259" s="1">
        <v>0</v>
      </c>
      <c r="L259" s="2">
        <v>0.5714285714285714</v>
      </c>
      <c r="M259" s="4" t="s">
        <v>948</v>
      </c>
      <c r="N259" s="4" t="s">
        <v>120</v>
      </c>
    </row>
    <row r="260" spans="1:14" ht="55.2" customHeight="1">
      <c r="A260" s="53" t="s">
        <v>949</v>
      </c>
      <c r="B260" s="69" t="s">
        <v>932</v>
      </c>
      <c r="C260" s="53">
        <v>45524680</v>
      </c>
      <c r="D260" s="69" t="s">
        <v>950</v>
      </c>
      <c r="E260" s="54" t="s">
        <v>700</v>
      </c>
      <c r="F260" s="224">
        <v>46013</v>
      </c>
      <c r="G260" s="209">
        <v>15750000</v>
      </c>
      <c r="H260" s="9" t="s">
        <v>20</v>
      </c>
      <c r="I260" s="208">
        <v>6750000.0000000009</v>
      </c>
      <c r="J260" s="56" t="s">
        <v>21</v>
      </c>
      <c r="K260" s="1">
        <v>0</v>
      </c>
      <c r="L260" s="2">
        <v>0.5714285714285714</v>
      </c>
      <c r="M260" s="4" t="s">
        <v>951</v>
      </c>
      <c r="N260" s="4" t="s">
        <v>537</v>
      </c>
    </row>
    <row r="261" spans="1:14" ht="55.2" customHeight="1">
      <c r="A261" s="53" t="s">
        <v>952</v>
      </c>
      <c r="B261" s="69" t="s">
        <v>953</v>
      </c>
      <c r="C261" s="53">
        <v>73202568</v>
      </c>
      <c r="D261" s="69" t="s">
        <v>954</v>
      </c>
      <c r="E261" s="54" t="s">
        <v>940</v>
      </c>
      <c r="F261" s="223">
        <v>46013</v>
      </c>
      <c r="G261" s="209">
        <v>8000000</v>
      </c>
      <c r="H261" s="9" t="s">
        <v>20</v>
      </c>
      <c r="I261" s="208">
        <v>0</v>
      </c>
      <c r="J261" s="56" t="s">
        <v>21</v>
      </c>
      <c r="K261" s="1">
        <v>-6000000</v>
      </c>
      <c r="L261" s="2">
        <v>1</v>
      </c>
      <c r="M261" s="4" t="s">
        <v>955</v>
      </c>
      <c r="N261" s="4" t="s">
        <v>65</v>
      </c>
    </row>
    <row r="262" spans="1:14" ht="55.2" customHeight="1">
      <c r="A262" s="53" t="s">
        <v>956</v>
      </c>
      <c r="B262" s="69" t="s">
        <v>93</v>
      </c>
      <c r="C262" s="53">
        <v>32716839</v>
      </c>
      <c r="D262" s="69" t="s">
        <v>957</v>
      </c>
      <c r="E262" s="54" t="s">
        <v>700</v>
      </c>
      <c r="F262" s="224">
        <v>46013</v>
      </c>
      <c r="G262" s="209">
        <v>14000000</v>
      </c>
      <c r="H262" s="9" t="s">
        <v>20</v>
      </c>
      <c r="I262" s="208">
        <v>6000000</v>
      </c>
      <c r="J262" s="56" t="s">
        <v>21</v>
      </c>
      <c r="K262" s="1">
        <v>0</v>
      </c>
      <c r="L262" s="2">
        <v>0.5714285714285714</v>
      </c>
      <c r="M262" s="4" t="s">
        <v>958</v>
      </c>
      <c r="N262" s="4" t="s">
        <v>96</v>
      </c>
    </row>
    <row r="263" spans="1:14" ht="55.2" customHeight="1">
      <c r="A263" s="53" t="s">
        <v>959</v>
      </c>
      <c r="B263" s="69" t="s">
        <v>960</v>
      </c>
      <c r="C263" s="53">
        <v>1143391867</v>
      </c>
      <c r="D263" s="69" t="s">
        <v>961</v>
      </c>
      <c r="E263" s="54">
        <v>45904</v>
      </c>
      <c r="F263" s="224">
        <v>46021</v>
      </c>
      <c r="G263" s="209">
        <v>17550000</v>
      </c>
      <c r="H263" s="9" t="s">
        <v>20</v>
      </c>
      <c r="I263" s="208">
        <v>8550000</v>
      </c>
      <c r="J263" s="56" t="s">
        <v>48</v>
      </c>
      <c r="K263" s="1">
        <v>1800000</v>
      </c>
      <c r="L263" s="2">
        <v>0.51282051282051277</v>
      </c>
      <c r="M263" s="4" t="s">
        <v>962</v>
      </c>
      <c r="N263" s="4" t="s">
        <v>963</v>
      </c>
    </row>
    <row r="264" spans="1:14" ht="55.2" customHeight="1">
      <c r="A264" s="53" t="s">
        <v>964</v>
      </c>
      <c r="B264" s="69" t="s">
        <v>345</v>
      </c>
      <c r="C264" s="53">
        <v>1143399556</v>
      </c>
      <c r="D264" s="69" t="s">
        <v>965</v>
      </c>
      <c r="E264" s="54" t="s">
        <v>940</v>
      </c>
      <c r="F264" s="223">
        <v>46021</v>
      </c>
      <c r="G264" s="209">
        <v>16950000</v>
      </c>
      <c r="H264" s="9" t="s">
        <v>20</v>
      </c>
      <c r="I264" s="208">
        <v>7949999.9999999991</v>
      </c>
      <c r="J264" s="56" t="s">
        <v>48</v>
      </c>
      <c r="K264" s="1">
        <v>1200000</v>
      </c>
      <c r="L264" s="2">
        <v>0.53097345132743368</v>
      </c>
      <c r="M264" s="4" t="s">
        <v>966</v>
      </c>
      <c r="N264" s="4" t="s">
        <v>39</v>
      </c>
    </row>
    <row r="265" spans="1:14" ht="55.2" customHeight="1">
      <c r="A265" s="53" t="s">
        <v>967</v>
      </c>
      <c r="B265" s="69" t="s">
        <v>306</v>
      </c>
      <c r="C265" s="53">
        <v>1143122387</v>
      </c>
      <c r="D265" s="69" t="s">
        <v>968</v>
      </c>
      <c r="E265" s="54" t="s">
        <v>940</v>
      </c>
      <c r="F265" s="224">
        <v>46013</v>
      </c>
      <c r="G265" s="209">
        <v>16800000</v>
      </c>
      <c r="H265" s="9" t="s">
        <v>20</v>
      </c>
      <c r="I265" s="208">
        <v>12000000</v>
      </c>
      <c r="J265" s="56" t="s">
        <v>21</v>
      </c>
      <c r="K265" s="1">
        <v>0</v>
      </c>
      <c r="L265" s="2">
        <v>0.2857142857142857</v>
      </c>
      <c r="M265" s="4" t="s">
        <v>969</v>
      </c>
      <c r="N265" s="4" t="s">
        <v>50</v>
      </c>
    </row>
    <row r="266" spans="1:14" ht="55.2" customHeight="1">
      <c r="A266" s="53" t="s">
        <v>970</v>
      </c>
      <c r="B266" s="69" t="s">
        <v>971</v>
      </c>
      <c r="C266" s="53">
        <v>50900461</v>
      </c>
      <c r="D266" s="69" t="s">
        <v>972</v>
      </c>
      <c r="E266" s="54" t="s">
        <v>940</v>
      </c>
      <c r="F266" s="223">
        <v>46013</v>
      </c>
      <c r="G266" s="209">
        <v>8050000</v>
      </c>
      <c r="H266" s="9" t="s">
        <v>20</v>
      </c>
      <c r="I266" s="208">
        <v>3450000.0000000005</v>
      </c>
      <c r="J266" s="56" t="s">
        <v>21</v>
      </c>
      <c r="K266" s="1">
        <v>0</v>
      </c>
      <c r="L266" s="2">
        <v>0.5714285714285714</v>
      </c>
      <c r="M266" s="4" t="s">
        <v>973</v>
      </c>
      <c r="N266" s="4" t="s">
        <v>88</v>
      </c>
    </row>
    <row r="267" spans="1:14" ht="55.2" customHeight="1">
      <c r="A267" s="53" t="s">
        <v>974</v>
      </c>
      <c r="B267" s="69" t="s">
        <v>975</v>
      </c>
      <c r="C267" s="53">
        <v>73123545</v>
      </c>
      <c r="D267" s="69" t="s">
        <v>976</v>
      </c>
      <c r="E267" s="54" t="s">
        <v>940</v>
      </c>
      <c r="F267" s="224">
        <v>46013</v>
      </c>
      <c r="G267" s="209">
        <v>9100000</v>
      </c>
      <c r="H267" s="9" t="s">
        <v>20</v>
      </c>
      <c r="I267" s="208">
        <v>3900000.0000000005</v>
      </c>
      <c r="J267" s="56" t="s">
        <v>21</v>
      </c>
      <c r="K267" s="1">
        <v>0</v>
      </c>
      <c r="L267" s="2">
        <v>0.5714285714285714</v>
      </c>
      <c r="M267" s="4" t="s">
        <v>977</v>
      </c>
      <c r="N267" s="4" t="s">
        <v>963</v>
      </c>
    </row>
    <row r="268" spans="1:14" ht="55.2" customHeight="1">
      <c r="A268" s="53" t="s">
        <v>978</v>
      </c>
      <c r="B268" s="69" t="s">
        <v>618</v>
      </c>
      <c r="C268" s="53">
        <v>1129577745</v>
      </c>
      <c r="D268" s="69" t="s">
        <v>979</v>
      </c>
      <c r="E268" s="54" t="s">
        <v>940</v>
      </c>
      <c r="F268" s="223">
        <v>46013</v>
      </c>
      <c r="G268" s="209">
        <v>17500000</v>
      </c>
      <c r="H268" s="9" t="s">
        <v>20</v>
      </c>
      <c r="I268" s="208">
        <v>7500000.0000000009</v>
      </c>
      <c r="J268" s="56" t="s">
        <v>21</v>
      </c>
      <c r="K268" s="1">
        <v>0</v>
      </c>
      <c r="L268" s="2">
        <v>0.5714285714285714</v>
      </c>
      <c r="M268" s="4" t="s">
        <v>980</v>
      </c>
      <c r="N268" s="4" t="s">
        <v>120</v>
      </c>
    </row>
    <row r="269" spans="1:14" ht="55.2" customHeight="1">
      <c r="A269" s="53" t="s">
        <v>981</v>
      </c>
      <c r="B269" s="69" t="s">
        <v>982</v>
      </c>
      <c r="C269" s="53">
        <v>9145730</v>
      </c>
      <c r="D269" s="69" t="s">
        <v>983</v>
      </c>
      <c r="E269" s="54" t="s">
        <v>940</v>
      </c>
      <c r="F269" s="224">
        <v>45747</v>
      </c>
      <c r="G269" s="209">
        <v>14000000</v>
      </c>
      <c r="H269" s="9" t="s">
        <v>20</v>
      </c>
      <c r="I269" s="208">
        <v>6000000</v>
      </c>
      <c r="J269" s="56" t="s">
        <v>21</v>
      </c>
      <c r="K269" s="1">
        <v>0</v>
      </c>
      <c r="L269" s="2">
        <v>0.5714285714285714</v>
      </c>
      <c r="M269" s="4" t="s">
        <v>984</v>
      </c>
      <c r="N269" s="4" t="s">
        <v>120</v>
      </c>
    </row>
    <row r="270" spans="1:14" ht="55.2" customHeight="1">
      <c r="A270" s="53" t="s">
        <v>985</v>
      </c>
      <c r="B270" s="69" t="s">
        <v>677</v>
      </c>
      <c r="C270" s="53">
        <v>72294435</v>
      </c>
      <c r="D270" s="69" t="s">
        <v>986</v>
      </c>
      <c r="E270" s="54" t="s">
        <v>940</v>
      </c>
      <c r="F270" s="223">
        <v>46014</v>
      </c>
      <c r="G270" s="209">
        <v>12250000</v>
      </c>
      <c r="H270" s="9" t="s">
        <v>20</v>
      </c>
      <c r="I270" s="208">
        <v>5250000</v>
      </c>
      <c r="J270" s="56" t="s">
        <v>21</v>
      </c>
      <c r="K270" s="1">
        <v>0</v>
      </c>
      <c r="L270" s="2">
        <v>0.5714285714285714</v>
      </c>
      <c r="M270" s="4" t="s">
        <v>987</v>
      </c>
      <c r="N270" s="4" t="s">
        <v>120</v>
      </c>
    </row>
    <row r="271" spans="1:14" ht="55.2" customHeight="1">
      <c r="A271" s="53" t="s">
        <v>988</v>
      </c>
      <c r="B271" s="69" t="s">
        <v>613</v>
      </c>
      <c r="C271" s="53">
        <v>1143352409</v>
      </c>
      <c r="D271" s="69" t="s">
        <v>989</v>
      </c>
      <c r="E271" s="54" t="s">
        <v>940</v>
      </c>
      <c r="F271" s="224">
        <v>46013</v>
      </c>
      <c r="G271" s="209">
        <v>14000000</v>
      </c>
      <c r="H271" s="9" t="s">
        <v>20</v>
      </c>
      <c r="I271" s="208">
        <v>6000000</v>
      </c>
      <c r="J271" s="56" t="s">
        <v>21</v>
      </c>
      <c r="K271" s="1">
        <v>0</v>
      </c>
      <c r="L271" s="2">
        <v>0.5714285714285714</v>
      </c>
      <c r="M271" s="4" t="s">
        <v>990</v>
      </c>
      <c r="N271" s="4" t="s">
        <v>120</v>
      </c>
    </row>
    <row r="272" spans="1:14" ht="55.2" customHeight="1">
      <c r="A272" s="53" t="s">
        <v>991</v>
      </c>
      <c r="B272" s="69" t="s">
        <v>875</v>
      </c>
      <c r="C272" s="53">
        <v>1047492904</v>
      </c>
      <c r="D272" s="69" t="s">
        <v>992</v>
      </c>
      <c r="E272" s="54" t="s">
        <v>940</v>
      </c>
      <c r="F272" s="223">
        <v>46014</v>
      </c>
      <c r="G272" s="209">
        <v>8050000</v>
      </c>
      <c r="H272" s="9" t="s">
        <v>20</v>
      </c>
      <c r="I272" s="208">
        <v>3450000.0000000005</v>
      </c>
      <c r="J272" s="56" t="s">
        <v>21</v>
      </c>
      <c r="K272" s="1">
        <v>0</v>
      </c>
      <c r="L272" s="2">
        <v>0.5714285714285714</v>
      </c>
      <c r="M272" s="4" t="s">
        <v>993</v>
      </c>
      <c r="N272" s="4" t="s">
        <v>120</v>
      </c>
    </row>
    <row r="273" spans="1:14" ht="55.2" customHeight="1">
      <c r="A273" s="53" t="s">
        <v>994</v>
      </c>
      <c r="B273" s="69" t="s">
        <v>613</v>
      </c>
      <c r="C273" s="53">
        <v>1030544945</v>
      </c>
      <c r="D273" s="69" t="s">
        <v>995</v>
      </c>
      <c r="E273" s="54" t="s">
        <v>940</v>
      </c>
      <c r="F273" s="224">
        <v>46013</v>
      </c>
      <c r="G273" s="209">
        <v>14000000</v>
      </c>
      <c r="H273" s="9" t="s">
        <v>20</v>
      </c>
      <c r="I273" s="208">
        <v>6000000</v>
      </c>
      <c r="J273" s="56" t="s">
        <v>21</v>
      </c>
      <c r="K273" s="1">
        <v>0</v>
      </c>
      <c r="L273" s="2">
        <v>0.5714285714285714</v>
      </c>
      <c r="M273" s="4" t="s">
        <v>996</v>
      </c>
      <c r="N273" s="4" t="s">
        <v>120</v>
      </c>
    </row>
    <row r="274" spans="1:14" ht="55.2" customHeight="1">
      <c r="A274" s="53" t="s">
        <v>997</v>
      </c>
      <c r="B274" s="69" t="s">
        <v>298</v>
      </c>
      <c r="C274" s="53">
        <v>73212519</v>
      </c>
      <c r="D274" s="69" t="s">
        <v>998</v>
      </c>
      <c r="E274" s="54" t="s">
        <v>940</v>
      </c>
      <c r="F274" s="223">
        <v>46022</v>
      </c>
      <c r="G274" s="209">
        <v>7700000</v>
      </c>
      <c r="H274" s="9" t="s">
        <v>20</v>
      </c>
      <c r="I274" s="208">
        <v>5500000</v>
      </c>
      <c r="J274" s="56" t="s">
        <v>21</v>
      </c>
      <c r="K274" s="1">
        <v>-1100000</v>
      </c>
      <c r="L274" s="2">
        <v>0.2857142857142857</v>
      </c>
      <c r="M274" s="4" t="s">
        <v>999</v>
      </c>
      <c r="N274" s="4" t="s">
        <v>125</v>
      </c>
    </row>
    <row r="275" spans="1:14" ht="55.2" customHeight="1">
      <c r="A275" s="53" t="s">
        <v>1000</v>
      </c>
      <c r="B275" s="69" t="s">
        <v>690</v>
      </c>
      <c r="C275" s="53">
        <v>73122925</v>
      </c>
      <c r="D275" s="69" t="s">
        <v>1001</v>
      </c>
      <c r="E275" s="54" t="s">
        <v>940</v>
      </c>
      <c r="F275" s="224">
        <v>46013</v>
      </c>
      <c r="G275" s="209">
        <v>9800000</v>
      </c>
      <c r="H275" s="9" t="s">
        <v>20</v>
      </c>
      <c r="I275" s="208">
        <v>4200000</v>
      </c>
      <c r="J275" s="56" t="s">
        <v>21</v>
      </c>
      <c r="K275" s="1">
        <v>0</v>
      </c>
      <c r="L275" s="2">
        <v>0.5714285714285714</v>
      </c>
      <c r="M275" s="4" t="s">
        <v>1002</v>
      </c>
      <c r="N275" s="4" t="s">
        <v>120</v>
      </c>
    </row>
    <row r="276" spans="1:14" ht="55.2" customHeight="1">
      <c r="A276" s="53" t="s">
        <v>1003</v>
      </c>
      <c r="B276" s="69" t="s">
        <v>1004</v>
      </c>
      <c r="C276" s="53">
        <v>1048938054</v>
      </c>
      <c r="D276" s="69" t="s">
        <v>1005</v>
      </c>
      <c r="E276" s="54" t="s">
        <v>940</v>
      </c>
      <c r="F276" s="223">
        <v>46013</v>
      </c>
      <c r="G276" s="209">
        <v>12250000</v>
      </c>
      <c r="H276" s="9" t="s">
        <v>20</v>
      </c>
      <c r="I276" s="208">
        <v>5250000</v>
      </c>
      <c r="J276" s="56" t="s">
        <v>21</v>
      </c>
      <c r="K276" s="1">
        <v>0</v>
      </c>
      <c r="L276" s="2">
        <v>0.5714285714285714</v>
      </c>
      <c r="M276" s="4" t="s">
        <v>1006</v>
      </c>
      <c r="N276" s="4" t="s">
        <v>120</v>
      </c>
    </row>
    <row r="277" spans="1:14" ht="55.2" customHeight="1">
      <c r="A277" s="53" t="s">
        <v>1007</v>
      </c>
      <c r="B277" s="69" t="s">
        <v>1008</v>
      </c>
      <c r="C277" s="53">
        <v>1143368142</v>
      </c>
      <c r="D277" s="69" t="s">
        <v>1009</v>
      </c>
      <c r="E277" s="54" t="s">
        <v>940</v>
      </c>
      <c r="F277" s="224">
        <v>46013</v>
      </c>
      <c r="G277" s="209">
        <v>18550000</v>
      </c>
      <c r="H277" s="9" t="s">
        <v>20</v>
      </c>
      <c r="I277" s="208">
        <v>7950000.0000000009</v>
      </c>
      <c r="J277" s="56" t="s">
        <v>21</v>
      </c>
      <c r="K277" s="1">
        <v>0</v>
      </c>
      <c r="L277" s="2">
        <v>0.5714285714285714</v>
      </c>
      <c r="M277" s="4" t="s">
        <v>1010</v>
      </c>
      <c r="N277" s="4" t="s">
        <v>50</v>
      </c>
    </row>
    <row r="278" spans="1:14" ht="55.2" customHeight="1">
      <c r="A278" s="53" t="s">
        <v>1011</v>
      </c>
      <c r="B278" s="69" t="s">
        <v>1012</v>
      </c>
      <c r="C278" s="53">
        <v>1050037935</v>
      </c>
      <c r="D278" s="69" t="s">
        <v>1013</v>
      </c>
      <c r="E278" s="54" t="s">
        <v>940</v>
      </c>
      <c r="F278" s="223">
        <v>46013</v>
      </c>
      <c r="G278" s="209">
        <v>15750000</v>
      </c>
      <c r="H278" s="9" t="s">
        <v>20</v>
      </c>
      <c r="I278" s="208">
        <v>6750000.0000000009</v>
      </c>
      <c r="J278" s="56" t="s">
        <v>21</v>
      </c>
      <c r="K278" s="1">
        <v>0</v>
      </c>
      <c r="L278" s="2">
        <v>0.5714285714285714</v>
      </c>
      <c r="M278" s="4" t="s">
        <v>1014</v>
      </c>
      <c r="N278" s="4" t="s">
        <v>55</v>
      </c>
    </row>
    <row r="279" spans="1:14" ht="55.2" customHeight="1">
      <c r="A279" s="53" t="s">
        <v>1015</v>
      </c>
      <c r="B279" s="69" t="s">
        <v>1016</v>
      </c>
      <c r="C279" s="53">
        <v>1047364235</v>
      </c>
      <c r="D279" s="69" t="s">
        <v>1017</v>
      </c>
      <c r="E279" s="54" t="s">
        <v>940</v>
      </c>
      <c r="F279" s="224">
        <v>46013</v>
      </c>
      <c r="G279" s="209">
        <v>7000000</v>
      </c>
      <c r="H279" s="9" t="s">
        <v>20</v>
      </c>
      <c r="I279" s="208">
        <v>3000000</v>
      </c>
      <c r="J279" s="56" t="s">
        <v>21</v>
      </c>
      <c r="K279" s="1">
        <v>0</v>
      </c>
      <c r="L279" s="2">
        <v>0.5714285714285714</v>
      </c>
      <c r="M279" s="4" t="s">
        <v>1018</v>
      </c>
      <c r="N279" s="4" t="s">
        <v>96</v>
      </c>
    </row>
    <row r="280" spans="1:14" ht="55.2" customHeight="1">
      <c r="A280" s="53" t="s">
        <v>1019</v>
      </c>
      <c r="B280" s="69" t="s">
        <v>875</v>
      </c>
      <c r="C280" s="53">
        <v>1047426750</v>
      </c>
      <c r="D280" s="69" t="s">
        <v>1020</v>
      </c>
      <c r="E280" s="54" t="s">
        <v>940</v>
      </c>
      <c r="F280" s="223">
        <v>46013</v>
      </c>
      <c r="G280" s="209">
        <v>14000000</v>
      </c>
      <c r="H280" s="9" t="s">
        <v>20</v>
      </c>
      <c r="I280" s="208">
        <v>6000000</v>
      </c>
      <c r="J280" s="56" t="s">
        <v>21</v>
      </c>
      <c r="K280" s="1">
        <v>0</v>
      </c>
      <c r="L280" s="2">
        <v>0.5714285714285714</v>
      </c>
      <c r="M280" s="4" t="s">
        <v>1021</v>
      </c>
      <c r="N280" s="4" t="s">
        <v>120</v>
      </c>
    </row>
    <row r="281" spans="1:14" ht="55.2" customHeight="1">
      <c r="A281" s="53" t="s">
        <v>1022</v>
      </c>
      <c r="B281" s="69" t="s">
        <v>613</v>
      </c>
      <c r="C281" s="53">
        <v>1234090659</v>
      </c>
      <c r="D281" s="69" t="s">
        <v>1023</v>
      </c>
      <c r="E281" s="54" t="s">
        <v>940</v>
      </c>
      <c r="F281" s="224">
        <v>46013</v>
      </c>
      <c r="G281" s="209">
        <v>14000000</v>
      </c>
      <c r="H281" s="9" t="s">
        <v>20</v>
      </c>
      <c r="I281" s="208">
        <v>6000000</v>
      </c>
      <c r="J281" s="56" t="s">
        <v>21</v>
      </c>
      <c r="K281" s="1">
        <v>0</v>
      </c>
      <c r="L281" s="2">
        <v>0.5714285714285714</v>
      </c>
      <c r="M281" s="4" t="s">
        <v>1024</v>
      </c>
      <c r="N281" s="4" t="s">
        <v>120</v>
      </c>
    </row>
    <row r="282" spans="1:14" ht="55.2" customHeight="1">
      <c r="A282" s="53" t="s">
        <v>1025</v>
      </c>
      <c r="B282" s="69" t="s">
        <v>212</v>
      </c>
      <c r="C282" s="53">
        <v>1143460935</v>
      </c>
      <c r="D282" s="69" t="s">
        <v>1026</v>
      </c>
      <c r="E282" s="54" t="s">
        <v>940</v>
      </c>
      <c r="F282" s="224">
        <v>46013</v>
      </c>
      <c r="G282" s="209">
        <v>14000000</v>
      </c>
      <c r="H282" s="9" t="s">
        <v>20</v>
      </c>
      <c r="I282" s="208">
        <v>6000000</v>
      </c>
      <c r="J282" s="56" t="s">
        <v>21</v>
      </c>
      <c r="K282" s="1">
        <v>0</v>
      </c>
      <c r="L282" s="2">
        <v>0.5714285714285714</v>
      </c>
      <c r="M282" s="4" t="s">
        <v>1027</v>
      </c>
      <c r="N282" s="4" t="s">
        <v>96</v>
      </c>
    </row>
    <row r="283" spans="1:14" ht="55.2" customHeight="1">
      <c r="A283" s="53" t="s">
        <v>1028</v>
      </c>
      <c r="B283" s="69" t="s">
        <v>875</v>
      </c>
      <c r="C283" s="53">
        <v>1050950061</v>
      </c>
      <c r="D283" s="69" t="s">
        <v>1029</v>
      </c>
      <c r="E283" s="54" t="s">
        <v>940</v>
      </c>
      <c r="F283" s="223">
        <v>46013</v>
      </c>
      <c r="G283" s="209">
        <v>8050000</v>
      </c>
      <c r="H283" s="9" t="s">
        <v>20</v>
      </c>
      <c r="I283" s="208">
        <v>3450000.0000000005</v>
      </c>
      <c r="J283" s="56" t="s">
        <v>21</v>
      </c>
      <c r="K283" s="1">
        <v>0</v>
      </c>
      <c r="L283" s="2">
        <v>0.5714285714285714</v>
      </c>
      <c r="M283" s="4" t="s">
        <v>1030</v>
      </c>
      <c r="N283" s="4" t="s">
        <v>120</v>
      </c>
    </row>
    <row r="284" spans="1:14" ht="55.2" customHeight="1">
      <c r="A284" s="53" t="s">
        <v>1031</v>
      </c>
      <c r="B284" s="69" t="s">
        <v>1032</v>
      </c>
      <c r="C284" s="53">
        <v>1044914188</v>
      </c>
      <c r="D284" s="69" t="s">
        <v>1033</v>
      </c>
      <c r="E284" s="54" t="s">
        <v>940</v>
      </c>
      <c r="F284" s="224">
        <v>46015</v>
      </c>
      <c r="G284" s="209">
        <v>10500000</v>
      </c>
      <c r="H284" s="9" t="s">
        <v>20</v>
      </c>
      <c r="I284" s="208">
        <v>4500000</v>
      </c>
      <c r="J284" s="56" t="s">
        <v>21</v>
      </c>
      <c r="K284" s="1">
        <v>0</v>
      </c>
      <c r="L284" s="2">
        <v>0.5714285714285714</v>
      </c>
      <c r="M284" s="4" t="s">
        <v>1034</v>
      </c>
      <c r="N284" s="4" t="s">
        <v>120</v>
      </c>
    </row>
    <row r="285" spans="1:14" ht="55.2" customHeight="1">
      <c r="A285" s="53" t="s">
        <v>1035</v>
      </c>
      <c r="B285" s="69" t="s">
        <v>98</v>
      </c>
      <c r="C285" s="53">
        <v>1002412736</v>
      </c>
      <c r="D285" s="69" t="s">
        <v>1036</v>
      </c>
      <c r="E285" s="54" t="s">
        <v>940</v>
      </c>
      <c r="F285" s="223">
        <v>46020</v>
      </c>
      <c r="G285" s="209">
        <v>8750000</v>
      </c>
      <c r="H285" s="9" t="s">
        <v>20</v>
      </c>
      <c r="I285" s="208">
        <v>3750000.0000000005</v>
      </c>
      <c r="J285" s="56" t="s">
        <v>21</v>
      </c>
      <c r="K285" s="1">
        <v>0</v>
      </c>
      <c r="L285" s="2">
        <v>0.5714285714285714</v>
      </c>
      <c r="M285" s="4" t="s">
        <v>1037</v>
      </c>
      <c r="N285" s="4" t="s">
        <v>96</v>
      </c>
    </row>
    <row r="286" spans="1:14" ht="55.2" customHeight="1">
      <c r="A286" s="53" t="s">
        <v>1038</v>
      </c>
      <c r="B286" s="69" t="s">
        <v>1039</v>
      </c>
      <c r="C286" s="53">
        <v>45556685</v>
      </c>
      <c r="D286" s="69" t="s">
        <v>1040</v>
      </c>
      <c r="E286" s="54" t="s">
        <v>940</v>
      </c>
      <c r="F286" s="224">
        <v>46014</v>
      </c>
      <c r="G286" s="209">
        <v>8400000</v>
      </c>
      <c r="H286" s="9" t="s">
        <v>20</v>
      </c>
      <c r="I286" s="208">
        <v>5600000.0000000009</v>
      </c>
      <c r="J286" s="56" t="s">
        <v>21</v>
      </c>
      <c r="K286" s="1">
        <v>0</v>
      </c>
      <c r="L286" s="2">
        <v>0.33333333333333331</v>
      </c>
      <c r="M286" s="4" t="s">
        <v>1041</v>
      </c>
      <c r="N286" s="4" t="s">
        <v>120</v>
      </c>
    </row>
    <row r="287" spans="1:14" ht="55.2" customHeight="1">
      <c r="A287" s="53" t="s">
        <v>1042</v>
      </c>
      <c r="B287" s="69" t="s">
        <v>234</v>
      </c>
      <c r="C287" s="53">
        <v>1101873506</v>
      </c>
      <c r="D287" s="69" t="s">
        <v>1043</v>
      </c>
      <c r="E287" s="54" t="s">
        <v>940</v>
      </c>
      <c r="F287" s="223">
        <v>46013</v>
      </c>
      <c r="G287" s="209">
        <v>9700000</v>
      </c>
      <c r="H287" s="9" t="s">
        <v>20</v>
      </c>
      <c r="I287" s="208">
        <v>6700000</v>
      </c>
      <c r="J287" s="56" t="s">
        <v>48</v>
      </c>
      <c r="K287" s="1">
        <v>700000</v>
      </c>
      <c r="L287" s="2">
        <v>0.30927835051546393</v>
      </c>
      <c r="M287" s="4" t="s">
        <v>1044</v>
      </c>
      <c r="N287" s="4" t="s">
        <v>39</v>
      </c>
    </row>
    <row r="288" spans="1:14" ht="55.2" customHeight="1">
      <c r="A288" s="53" t="s">
        <v>1045</v>
      </c>
      <c r="B288" s="69" t="s">
        <v>1046</v>
      </c>
      <c r="C288" s="53">
        <v>1072750323</v>
      </c>
      <c r="D288" s="69" t="s">
        <v>1047</v>
      </c>
      <c r="E288" s="54" t="s">
        <v>940</v>
      </c>
      <c r="F288" s="224">
        <v>46020</v>
      </c>
      <c r="G288" s="209">
        <v>14000000</v>
      </c>
      <c r="H288" s="9" t="s">
        <v>20</v>
      </c>
      <c r="I288" s="208">
        <v>6000000</v>
      </c>
      <c r="J288" s="56" t="s">
        <v>21</v>
      </c>
      <c r="K288" s="1">
        <v>0</v>
      </c>
      <c r="L288" s="2">
        <v>0.5714285714285714</v>
      </c>
      <c r="M288" s="4" t="s">
        <v>1048</v>
      </c>
      <c r="N288" s="4" t="s">
        <v>537</v>
      </c>
    </row>
    <row r="289" spans="1:14" ht="55.2" customHeight="1">
      <c r="A289" s="53" t="s">
        <v>1049</v>
      </c>
      <c r="B289" s="69" t="s">
        <v>497</v>
      </c>
      <c r="C289" s="53">
        <v>1052074707</v>
      </c>
      <c r="D289" s="69" t="s">
        <v>1050</v>
      </c>
      <c r="E289" s="54" t="s">
        <v>940</v>
      </c>
      <c r="F289" s="223">
        <v>46022</v>
      </c>
      <c r="G289" s="209">
        <v>8750000</v>
      </c>
      <c r="H289" s="9" t="s">
        <v>20</v>
      </c>
      <c r="I289" s="208">
        <v>3750000.0000000005</v>
      </c>
      <c r="J289" s="56" t="s">
        <v>21</v>
      </c>
      <c r="K289" s="1">
        <v>0</v>
      </c>
      <c r="L289" s="2">
        <v>0.5714285714285714</v>
      </c>
      <c r="M289" s="4" t="s">
        <v>1051</v>
      </c>
      <c r="N289" s="4" t="s">
        <v>96</v>
      </c>
    </row>
    <row r="290" spans="1:14" ht="55.2" customHeight="1">
      <c r="A290" s="53" t="s">
        <v>1052</v>
      </c>
      <c r="B290" s="69" t="s">
        <v>1053</v>
      </c>
      <c r="C290" s="53">
        <v>1047403957</v>
      </c>
      <c r="D290" s="69" t="s">
        <v>1054</v>
      </c>
      <c r="E290" s="54" t="s">
        <v>940</v>
      </c>
      <c r="F290" s="224">
        <v>46013</v>
      </c>
      <c r="G290" s="209">
        <v>8750000</v>
      </c>
      <c r="H290" s="9" t="s">
        <v>20</v>
      </c>
      <c r="I290" s="208">
        <v>3750000.0000000005</v>
      </c>
      <c r="J290" s="56" t="s">
        <v>21</v>
      </c>
      <c r="K290" s="1">
        <v>0</v>
      </c>
      <c r="L290" s="2">
        <v>0.5714285714285714</v>
      </c>
      <c r="M290" s="4" t="s">
        <v>1055</v>
      </c>
      <c r="N290" s="4" t="s">
        <v>39</v>
      </c>
    </row>
    <row r="291" spans="1:14" ht="55.2" customHeight="1">
      <c r="A291" s="53" t="s">
        <v>1056</v>
      </c>
      <c r="B291" s="69" t="s">
        <v>353</v>
      </c>
      <c r="C291" s="53">
        <v>1047445111</v>
      </c>
      <c r="D291" s="69" t="s">
        <v>1057</v>
      </c>
      <c r="E291" s="54" t="s">
        <v>940</v>
      </c>
      <c r="F291" s="223">
        <v>46013</v>
      </c>
      <c r="G291" s="209">
        <v>17500000</v>
      </c>
      <c r="H291" s="9" t="s">
        <v>20</v>
      </c>
      <c r="I291" s="208">
        <v>7500000.0000000009</v>
      </c>
      <c r="J291" s="56" t="s">
        <v>21</v>
      </c>
      <c r="K291" s="1">
        <v>0</v>
      </c>
      <c r="L291" s="2">
        <v>0.5714285714285714</v>
      </c>
      <c r="M291" s="4" t="s">
        <v>1058</v>
      </c>
      <c r="N291" s="4" t="s">
        <v>39</v>
      </c>
    </row>
    <row r="292" spans="1:14" ht="55.2" customHeight="1">
      <c r="A292" s="53" t="s">
        <v>1059</v>
      </c>
      <c r="B292" s="69" t="s">
        <v>1060</v>
      </c>
      <c r="C292" s="53">
        <v>45692300</v>
      </c>
      <c r="D292" s="69" t="s">
        <v>1061</v>
      </c>
      <c r="E292" s="54" t="s">
        <v>940</v>
      </c>
      <c r="F292" s="223">
        <v>46020</v>
      </c>
      <c r="G292" s="209">
        <v>14000000</v>
      </c>
      <c r="H292" s="9" t="s">
        <v>20</v>
      </c>
      <c r="I292" s="208">
        <v>6000000</v>
      </c>
      <c r="J292" s="56" t="s">
        <v>21</v>
      </c>
      <c r="K292" s="1">
        <v>0</v>
      </c>
      <c r="L292" s="2">
        <v>0.5714285714285714</v>
      </c>
      <c r="M292" s="4" t="s">
        <v>1062</v>
      </c>
      <c r="N292" s="4" t="s">
        <v>430</v>
      </c>
    </row>
    <row r="293" spans="1:14" ht="55.2" customHeight="1">
      <c r="A293" s="53" t="s">
        <v>1063</v>
      </c>
      <c r="B293" s="69" t="s">
        <v>1064</v>
      </c>
      <c r="C293" s="53">
        <v>1051830435</v>
      </c>
      <c r="D293" s="69" t="s">
        <v>1065</v>
      </c>
      <c r="E293" s="54" t="s">
        <v>940</v>
      </c>
      <c r="F293" s="224">
        <v>46013</v>
      </c>
      <c r="G293" s="209">
        <v>8750000</v>
      </c>
      <c r="H293" s="9" t="s">
        <v>20</v>
      </c>
      <c r="I293" s="208">
        <v>8750000</v>
      </c>
      <c r="J293" s="56" t="s">
        <v>21</v>
      </c>
      <c r="K293" s="1">
        <v>0</v>
      </c>
      <c r="L293" s="2">
        <v>0</v>
      </c>
      <c r="M293" s="4" t="s">
        <v>1066</v>
      </c>
      <c r="N293" s="4" t="s">
        <v>33</v>
      </c>
    </row>
    <row r="294" spans="1:14" ht="55.2" customHeight="1">
      <c r="A294" s="53" t="s">
        <v>1067</v>
      </c>
      <c r="B294" s="69" t="s">
        <v>363</v>
      </c>
      <c r="C294" s="53">
        <v>1143325440</v>
      </c>
      <c r="D294" s="69" t="s">
        <v>1068</v>
      </c>
      <c r="E294" s="54" t="s">
        <v>940</v>
      </c>
      <c r="F294" s="223">
        <v>46021</v>
      </c>
      <c r="G294" s="209">
        <v>20716667</v>
      </c>
      <c r="H294" s="9" t="s">
        <v>20</v>
      </c>
      <c r="I294" s="208">
        <v>9716667</v>
      </c>
      <c r="J294" s="56" t="s">
        <v>48</v>
      </c>
      <c r="K294" s="1">
        <v>1466667</v>
      </c>
      <c r="L294" s="2">
        <v>0.53097344278401537</v>
      </c>
      <c r="M294" s="4" t="s">
        <v>1069</v>
      </c>
      <c r="N294" s="4" t="s">
        <v>39</v>
      </c>
    </row>
    <row r="295" spans="1:14" ht="55.2" customHeight="1">
      <c r="A295" s="53" t="s">
        <v>1070</v>
      </c>
      <c r="B295" s="69" t="s">
        <v>1012</v>
      </c>
      <c r="C295" s="53">
        <v>1143369441</v>
      </c>
      <c r="D295" s="69" t="s">
        <v>1071</v>
      </c>
      <c r="E295" s="54" t="s">
        <v>940</v>
      </c>
      <c r="F295" s="224">
        <v>46013</v>
      </c>
      <c r="G295" s="209">
        <v>17500000</v>
      </c>
      <c r="H295" s="9" t="s">
        <v>20</v>
      </c>
      <c r="I295" s="208">
        <v>7500000.0000000009</v>
      </c>
      <c r="J295" s="56" t="s">
        <v>21</v>
      </c>
      <c r="K295" s="1">
        <v>0</v>
      </c>
      <c r="L295" s="2">
        <v>0.5714285714285714</v>
      </c>
      <c r="M295" s="4" t="s">
        <v>1072</v>
      </c>
      <c r="N295" s="4" t="s">
        <v>55</v>
      </c>
    </row>
    <row r="296" spans="1:14" ht="55.2" customHeight="1">
      <c r="A296" s="53" t="s">
        <v>1073</v>
      </c>
      <c r="B296" s="69" t="s">
        <v>1012</v>
      </c>
      <c r="C296" s="53">
        <v>1235046337</v>
      </c>
      <c r="D296" s="69" t="s">
        <v>1074</v>
      </c>
      <c r="E296" s="54" t="s">
        <v>940</v>
      </c>
      <c r="F296" s="223">
        <v>46013</v>
      </c>
      <c r="G296" s="209">
        <v>14000000</v>
      </c>
      <c r="H296" s="9" t="s">
        <v>20</v>
      </c>
      <c r="I296" s="208">
        <v>6000000</v>
      </c>
      <c r="J296" s="56" t="s">
        <v>21</v>
      </c>
      <c r="K296" s="1">
        <v>0</v>
      </c>
      <c r="L296" s="2">
        <v>0.5714285714285714</v>
      </c>
      <c r="M296" s="4" t="s">
        <v>1075</v>
      </c>
      <c r="N296" s="4" t="s">
        <v>55</v>
      </c>
    </row>
    <row r="297" spans="1:14" ht="55.2" customHeight="1">
      <c r="A297" s="53" t="s">
        <v>1076</v>
      </c>
      <c r="B297" s="69" t="s">
        <v>1012</v>
      </c>
      <c r="C297" s="53">
        <v>1052975126</v>
      </c>
      <c r="D297" s="69" t="s">
        <v>1077</v>
      </c>
      <c r="E297" s="54" t="s">
        <v>940</v>
      </c>
      <c r="F297" s="224">
        <v>46013</v>
      </c>
      <c r="G297" s="209">
        <v>15750000</v>
      </c>
      <c r="H297" s="9" t="s">
        <v>20</v>
      </c>
      <c r="I297" s="208">
        <v>6750000.0000000009</v>
      </c>
      <c r="J297" s="56" t="s">
        <v>21</v>
      </c>
      <c r="K297" s="1">
        <v>0</v>
      </c>
      <c r="L297" s="2">
        <v>0.5714285714285714</v>
      </c>
      <c r="M297" s="4" t="s">
        <v>1078</v>
      </c>
      <c r="N297" s="4" t="s">
        <v>55</v>
      </c>
    </row>
    <row r="298" spans="1:14" ht="55.2" customHeight="1">
      <c r="A298" s="53" t="s">
        <v>1079</v>
      </c>
      <c r="B298" s="69" t="s">
        <v>1080</v>
      </c>
      <c r="C298" s="53">
        <v>1047458268</v>
      </c>
      <c r="D298" s="69" t="s">
        <v>1081</v>
      </c>
      <c r="E298" s="54" t="s">
        <v>940</v>
      </c>
      <c r="F298" s="223">
        <v>46001</v>
      </c>
      <c r="G298" s="209">
        <v>10500000</v>
      </c>
      <c r="H298" s="9" t="s">
        <v>20</v>
      </c>
      <c r="I298" s="208">
        <v>10500000</v>
      </c>
      <c r="J298" s="56" t="s">
        <v>48</v>
      </c>
      <c r="K298" s="1">
        <v>3500000</v>
      </c>
      <c r="L298" s="2">
        <v>0</v>
      </c>
      <c r="M298" s="4" t="s">
        <v>1082</v>
      </c>
      <c r="N298" s="4" t="s">
        <v>1083</v>
      </c>
    </row>
    <row r="299" spans="1:14" ht="55.2" customHeight="1">
      <c r="A299" s="53" t="s">
        <v>1084</v>
      </c>
      <c r="B299" s="69" t="s">
        <v>932</v>
      </c>
      <c r="C299" s="53">
        <v>1047411567</v>
      </c>
      <c r="D299" s="69" t="s">
        <v>1085</v>
      </c>
      <c r="E299" s="54" t="s">
        <v>1086</v>
      </c>
      <c r="F299" s="224">
        <v>46016</v>
      </c>
      <c r="G299" s="209">
        <v>17500000</v>
      </c>
      <c r="H299" s="9" t="s">
        <v>20</v>
      </c>
      <c r="I299" s="208">
        <v>12500000</v>
      </c>
      <c r="J299" s="56" t="s">
        <v>21</v>
      </c>
      <c r="K299" s="1">
        <v>0</v>
      </c>
      <c r="L299" s="2">
        <v>0.2857142857142857</v>
      </c>
      <c r="M299" s="4" t="s">
        <v>1087</v>
      </c>
      <c r="N299" s="4" t="s">
        <v>537</v>
      </c>
    </row>
    <row r="300" spans="1:14" ht="55.2" customHeight="1">
      <c r="A300" s="53" t="s">
        <v>1088</v>
      </c>
      <c r="B300" s="69" t="s">
        <v>932</v>
      </c>
      <c r="C300" s="53">
        <v>73150942</v>
      </c>
      <c r="D300" s="69" t="s">
        <v>1089</v>
      </c>
      <c r="E300" s="54" t="s">
        <v>1086</v>
      </c>
      <c r="F300" s="223">
        <v>46016</v>
      </c>
      <c r="G300" s="209">
        <v>15750000</v>
      </c>
      <c r="H300" s="9" t="s">
        <v>20</v>
      </c>
      <c r="I300" s="208">
        <v>6750000.0000000009</v>
      </c>
      <c r="J300" s="56" t="s">
        <v>21</v>
      </c>
      <c r="K300" s="1">
        <v>0</v>
      </c>
      <c r="L300" s="2">
        <v>0.5714285714285714</v>
      </c>
      <c r="M300" s="4" t="s">
        <v>1090</v>
      </c>
      <c r="N300" s="4" t="s">
        <v>537</v>
      </c>
    </row>
    <row r="301" spans="1:14" ht="55.2" customHeight="1">
      <c r="A301" s="53" t="s">
        <v>1091</v>
      </c>
      <c r="B301" s="69" t="s">
        <v>1092</v>
      </c>
      <c r="C301" s="53">
        <v>1047498161</v>
      </c>
      <c r="D301" s="69" t="s">
        <v>1093</v>
      </c>
      <c r="E301" s="54" t="s">
        <v>1086</v>
      </c>
      <c r="F301" s="224">
        <v>46016</v>
      </c>
      <c r="G301" s="209">
        <v>14700000</v>
      </c>
      <c r="H301" s="9" t="s">
        <v>20</v>
      </c>
      <c r="I301" s="208">
        <v>6300000.0000000009</v>
      </c>
      <c r="J301" s="56" t="s">
        <v>21</v>
      </c>
      <c r="K301" s="1">
        <v>0</v>
      </c>
      <c r="L301" s="2">
        <v>0.5714285714285714</v>
      </c>
      <c r="M301" s="4" t="s">
        <v>1094</v>
      </c>
      <c r="N301" s="4" t="s">
        <v>537</v>
      </c>
    </row>
    <row r="302" spans="1:14" ht="55.2" customHeight="1">
      <c r="A302" s="53" t="s">
        <v>1095</v>
      </c>
      <c r="B302" s="69" t="s">
        <v>932</v>
      </c>
      <c r="C302" s="53">
        <v>73214965</v>
      </c>
      <c r="D302" s="69" t="s">
        <v>1096</v>
      </c>
      <c r="E302" s="54" t="s">
        <v>1086</v>
      </c>
      <c r="F302" s="223">
        <v>46016</v>
      </c>
      <c r="G302" s="209">
        <v>15750000</v>
      </c>
      <c r="H302" s="9" t="s">
        <v>20</v>
      </c>
      <c r="I302" s="208">
        <v>6750000.0000000009</v>
      </c>
      <c r="J302" s="56" t="s">
        <v>21</v>
      </c>
      <c r="K302" s="1">
        <v>0</v>
      </c>
      <c r="L302" s="2">
        <v>0.5714285714285714</v>
      </c>
      <c r="M302" s="4" t="s">
        <v>1097</v>
      </c>
      <c r="N302" s="4" t="s">
        <v>537</v>
      </c>
    </row>
    <row r="303" spans="1:14" ht="55.2" customHeight="1">
      <c r="A303" s="53" t="s">
        <v>1098</v>
      </c>
      <c r="B303" s="69" t="s">
        <v>1099</v>
      </c>
      <c r="C303" s="53">
        <v>1048604645</v>
      </c>
      <c r="D303" s="69" t="s">
        <v>1100</v>
      </c>
      <c r="E303" s="54" t="s">
        <v>1086</v>
      </c>
      <c r="F303" s="224">
        <v>46016</v>
      </c>
      <c r="G303" s="209">
        <v>9800000</v>
      </c>
      <c r="H303" s="9" t="s">
        <v>20</v>
      </c>
      <c r="I303" s="208">
        <v>4200000</v>
      </c>
      <c r="J303" s="56" t="s">
        <v>21</v>
      </c>
      <c r="K303" s="1">
        <v>0</v>
      </c>
      <c r="L303" s="2">
        <v>0.5714285714285714</v>
      </c>
      <c r="M303" s="4" t="s">
        <v>1101</v>
      </c>
      <c r="N303" s="4" t="s">
        <v>537</v>
      </c>
    </row>
    <row r="304" spans="1:14" ht="55.2" customHeight="1">
      <c r="A304" s="53" t="s">
        <v>1102</v>
      </c>
      <c r="B304" s="69" t="s">
        <v>618</v>
      </c>
      <c r="C304" s="53">
        <v>45693641</v>
      </c>
      <c r="D304" s="69" t="s">
        <v>1103</v>
      </c>
      <c r="E304" s="54" t="s">
        <v>1086</v>
      </c>
      <c r="F304" s="223">
        <v>46016</v>
      </c>
      <c r="G304" s="209">
        <v>15750000</v>
      </c>
      <c r="H304" s="9" t="s">
        <v>20</v>
      </c>
      <c r="I304" s="208">
        <v>11250000</v>
      </c>
      <c r="J304" s="56" t="s">
        <v>21</v>
      </c>
      <c r="K304" s="1">
        <v>0</v>
      </c>
      <c r="L304" s="2">
        <v>0.2857142857142857</v>
      </c>
      <c r="M304" s="4" t="s">
        <v>1104</v>
      </c>
      <c r="N304" s="4" t="s">
        <v>120</v>
      </c>
    </row>
    <row r="305" spans="1:14" ht="55.2" customHeight="1">
      <c r="A305" s="53" t="s">
        <v>1105</v>
      </c>
      <c r="B305" s="69" t="s">
        <v>1106</v>
      </c>
      <c r="C305" s="53">
        <v>12596850</v>
      </c>
      <c r="D305" s="69" t="s">
        <v>1107</v>
      </c>
      <c r="E305" s="54" t="s">
        <v>1086</v>
      </c>
      <c r="F305" s="224">
        <v>46015</v>
      </c>
      <c r="G305" s="209">
        <v>14000000</v>
      </c>
      <c r="H305" s="9" t="s">
        <v>20</v>
      </c>
      <c r="I305" s="208">
        <v>6000000</v>
      </c>
      <c r="J305" s="56" t="s">
        <v>21</v>
      </c>
      <c r="K305" s="1">
        <v>0</v>
      </c>
      <c r="L305" s="2">
        <v>0.5714285714285714</v>
      </c>
      <c r="M305" s="4" t="s">
        <v>1108</v>
      </c>
      <c r="N305" s="4" t="s">
        <v>1109</v>
      </c>
    </row>
    <row r="306" spans="1:14" ht="55.2" customHeight="1">
      <c r="A306" s="53" t="s">
        <v>1110</v>
      </c>
      <c r="B306" s="69" t="s">
        <v>1111</v>
      </c>
      <c r="C306" s="53">
        <v>45542186</v>
      </c>
      <c r="D306" s="69" t="s">
        <v>1112</v>
      </c>
      <c r="E306" s="54" t="s">
        <v>1086</v>
      </c>
      <c r="F306" s="224">
        <v>46015</v>
      </c>
      <c r="G306" s="209">
        <v>12250000</v>
      </c>
      <c r="H306" s="9" t="s">
        <v>20</v>
      </c>
      <c r="I306" s="208">
        <v>5250000</v>
      </c>
      <c r="J306" s="56" t="s">
        <v>21</v>
      </c>
      <c r="K306" s="1">
        <v>0</v>
      </c>
      <c r="L306" s="2">
        <v>0.5714285714285714</v>
      </c>
      <c r="M306" s="4" t="s">
        <v>1113</v>
      </c>
      <c r="N306" s="4" t="s">
        <v>1109</v>
      </c>
    </row>
    <row r="307" spans="1:14" ht="55.2" customHeight="1">
      <c r="A307" s="53" t="s">
        <v>1114</v>
      </c>
      <c r="B307" s="69" t="s">
        <v>971</v>
      </c>
      <c r="C307" s="53">
        <v>22794214</v>
      </c>
      <c r="D307" s="69" t="s">
        <v>1115</v>
      </c>
      <c r="E307" s="54" t="s">
        <v>1086</v>
      </c>
      <c r="F307" s="224">
        <v>46016</v>
      </c>
      <c r="G307" s="209">
        <v>9100000</v>
      </c>
      <c r="H307" s="9" t="s">
        <v>20</v>
      </c>
      <c r="I307" s="208">
        <v>3900000.0000000005</v>
      </c>
      <c r="J307" s="56" t="s">
        <v>21</v>
      </c>
      <c r="K307" s="1">
        <v>0</v>
      </c>
      <c r="L307" s="2">
        <v>0.5714285714285714</v>
      </c>
      <c r="M307" s="4" t="s">
        <v>1116</v>
      </c>
      <c r="N307" s="4" t="s">
        <v>88</v>
      </c>
    </row>
    <row r="308" spans="1:14" ht="55.2" customHeight="1">
      <c r="A308" s="53" t="s">
        <v>1117</v>
      </c>
      <c r="B308" s="69" t="s">
        <v>971</v>
      </c>
      <c r="C308" s="53">
        <v>73186805</v>
      </c>
      <c r="D308" s="69" t="s">
        <v>1118</v>
      </c>
      <c r="E308" s="54" t="s">
        <v>1086</v>
      </c>
      <c r="F308" s="223">
        <v>46016</v>
      </c>
      <c r="G308" s="209">
        <v>9100000</v>
      </c>
      <c r="H308" s="9" t="s">
        <v>20</v>
      </c>
      <c r="I308" s="208">
        <v>3900000.0000000005</v>
      </c>
      <c r="J308" s="56" t="s">
        <v>21</v>
      </c>
      <c r="K308" s="1">
        <v>0</v>
      </c>
      <c r="L308" s="2">
        <v>0.5714285714285714</v>
      </c>
      <c r="M308" s="4" t="s">
        <v>1119</v>
      </c>
      <c r="N308" s="4" t="s">
        <v>88</v>
      </c>
    </row>
    <row r="309" spans="1:14" ht="55.2" customHeight="1">
      <c r="A309" s="53" t="s">
        <v>1120</v>
      </c>
      <c r="B309" s="69" t="s">
        <v>1121</v>
      </c>
      <c r="C309" s="53">
        <v>3828425</v>
      </c>
      <c r="D309" s="69" t="s">
        <v>1122</v>
      </c>
      <c r="E309" s="54" t="s">
        <v>1086</v>
      </c>
      <c r="F309" s="224">
        <v>46016</v>
      </c>
      <c r="G309" s="209">
        <v>14000000</v>
      </c>
      <c r="H309" s="9" t="s">
        <v>20</v>
      </c>
      <c r="I309" s="208">
        <v>6000000</v>
      </c>
      <c r="J309" s="56" t="s">
        <v>21</v>
      </c>
      <c r="K309" s="1">
        <v>0</v>
      </c>
      <c r="L309" s="2">
        <v>0.5714285714285714</v>
      </c>
      <c r="M309" s="4" t="s">
        <v>1123</v>
      </c>
      <c r="N309" s="4" t="s">
        <v>88</v>
      </c>
    </row>
    <row r="310" spans="1:14" ht="55.2" customHeight="1">
      <c r="A310" s="53" t="s">
        <v>1124</v>
      </c>
      <c r="B310" s="69" t="s">
        <v>212</v>
      </c>
      <c r="C310" s="53">
        <v>1047403306</v>
      </c>
      <c r="D310" s="69" t="s">
        <v>1125</v>
      </c>
      <c r="E310" s="54" t="s">
        <v>1086</v>
      </c>
      <c r="F310" s="223">
        <v>46016</v>
      </c>
      <c r="G310" s="209">
        <v>17500000</v>
      </c>
      <c r="H310" s="9" t="s">
        <v>20</v>
      </c>
      <c r="I310" s="208">
        <v>7500000.0000000009</v>
      </c>
      <c r="J310" s="56" t="s">
        <v>21</v>
      </c>
      <c r="K310" s="1">
        <v>0</v>
      </c>
      <c r="L310" s="2">
        <v>0.5714285714285714</v>
      </c>
      <c r="M310" s="4" t="s">
        <v>1126</v>
      </c>
      <c r="N310" s="4" t="s">
        <v>96</v>
      </c>
    </row>
    <row r="311" spans="1:14" ht="55.2" customHeight="1">
      <c r="A311" s="53" t="s">
        <v>1127</v>
      </c>
      <c r="B311" s="69" t="s">
        <v>212</v>
      </c>
      <c r="C311" s="53">
        <v>1152463518</v>
      </c>
      <c r="D311" s="69" t="s">
        <v>1128</v>
      </c>
      <c r="E311" s="54" t="s">
        <v>1086</v>
      </c>
      <c r="F311" s="223">
        <v>46016</v>
      </c>
      <c r="G311" s="209">
        <v>14000000</v>
      </c>
      <c r="H311" s="9" t="s">
        <v>20</v>
      </c>
      <c r="I311" s="208">
        <v>6000000</v>
      </c>
      <c r="J311" s="56" t="s">
        <v>21</v>
      </c>
      <c r="K311" s="1">
        <v>0</v>
      </c>
      <c r="L311" s="2">
        <v>0.5714285714285714</v>
      </c>
      <c r="M311" s="4" t="s">
        <v>1129</v>
      </c>
      <c r="N311" s="4" t="s">
        <v>667</v>
      </c>
    </row>
    <row r="312" spans="1:14" ht="55.2" customHeight="1">
      <c r="A312" s="53" t="s">
        <v>1130</v>
      </c>
      <c r="B312" s="69" t="s">
        <v>613</v>
      </c>
      <c r="C312" s="53">
        <v>1052946476</v>
      </c>
      <c r="D312" s="69" t="s">
        <v>1131</v>
      </c>
      <c r="E312" s="54" t="s">
        <v>1086</v>
      </c>
      <c r="F312" s="224">
        <v>46022</v>
      </c>
      <c r="G312" s="209">
        <v>10500000</v>
      </c>
      <c r="H312" s="9" t="s">
        <v>20</v>
      </c>
      <c r="I312" s="208">
        <v>10500000</v>
      </c>
      <c r="J312" s="56" t="s">
        <v>21</v>
      </c>
      <c r="K312" s="1">
        <v>-1750000</v>
      </c>
      <c r="L312" s="2">
        <v>0</v>
      </c>
      <c r="M312" s="4" t="s">
        <v>1132</v>
      </c>
      <c r="N312" s="4" t="s">
        <v>120</v>
      </c>
    </row>
    <row r="313" spans="1:14" ht="55.2" customHeight="1">
      <c r="A313" s="53" t="s">
        <v>1133</v>
      </c>
      <c r="B313" s="69" t="s">
        <v>875</v>
      </c>
      <c r="C313" s="53">
        <v>1002248492</v>
      </c>
      <c r="D313" s="69" t="s">
        <v>1134</v>
      </c>
      <c r="E313" s="54" t="s">
        <v>1086</v>
      </c>
      <c r="F313" s="223">
        <v>46016</v>
      </c>
      <c r="G313" s="209">
        <v>9800000</v>
      </c>
      <c r="H313" s="9" t="s">
        <v>20</v>
      </c>
      <c r="I313" s="208">
        <v>7000000</v>
      </c>
      <c r="J313" s="56" t="s">
        <v>21</v>
      </c>
      <c r="K313" s="1">
        <v>0</v>
      </c>
      <c r="L313" s="2">
        <v>0.2857142857142857</v>
      </c>
      <c r="M313" s="4" t="s">
        <v>1135</v>
      </c>
      <c r="N313" s="4" t="s">
        <v>120</v>
      </c>
    </row>
    <row r="314" spans="1:14" ht="55.2" customHeight="1">
      <c r="A314" s="53" t="s">
        <v>1136</v>
      </c>
      <c r="B314" s="69" t="s">
        <v>1039</v>
      </c>
      <c r="C314" s="53">
        <v>45482029</v>
      </c>
      <c r="D314" s="69" t="s">
        <v>1137</v>
      </c>
      <c r="E314" s="54" t="s">
        <v>1086</v>
      </c>
      <c r="F314" s="224">
        <v>46016</v>
      </c>
      <c r="G314" s="209">
        <v>9800000</v>
      </c>
      <c r="H314" s="9" t="s">
        <v>20</v>
      </c>
      <c r="I314" s="208">
        <v>9800000</v>
      </c>
      <c r="J314" s="56" t="s">
        <v>21</v>
      </c>
      <c r="K314" s="1">
        <v>0</v>
      </c>
      <c r="L314" s="2">
        <v>0</v>
      </c>
      <c r="M314" s="4" t="s">
        <v>1138</v>
      </c>
      <c r="N314" s="4" t="s">
        <v>120</v>
      </c>
    </row>
    <row r="315" spans="1:14" ht="55.2" customHeight="1">
      <c r="A315" s="53" t="s">
        <v>1139</v>
      </c>
      <c r="B315" s="69" t="s">
        <v>1004</v>
      </c>
      <c r="C315" s="53">
        <v>73211436</v>
      </c>
      <c r="D315" s="69" t="s">
        <v>1140</v>
      </c>
      <c r="E315" s="54" t="s">
        <v>1086</v>
      </c>
      <c r="F315" s="223">
        <v>46017</v>
      </c>
      <c r="G315" s="209">
        <v>12250000</v>
      </c>
      <c r="H315" s="9" t="s">
        <v>20</v>
      </c>
      <c r="I315" s="208">
        <v>5250000</v>
      </c>
      <c r="J315" s="56" t="s">
        <v>21</v>
      </c>
      <c r="K315" s="1">
        <v>0</v>
      </c>
      <c r="L315" s="2">
        <v>0.5714285714285714</v>
      </c>
      <c r="M315" s="4" t="s">
        <v>1141</v>
      </c>
      <c r="N315" s="4" t="s">
        <v>120</v>
      </c>
    </row>
    <row r="316" spans="1:14" ht="55.2" customHeight="1">
      <c r="A316" s="53" t="s">
        <v>1142</v>
      </c>
      <c r="B316" s="69" t="s">
        <v>122</v>
      </c>
      <c r="C316" s="53">
        <v>1143337672</v>
      </c>
      <c r="D316" s="69" t="s">
        <v>1143</v>
      </c>
      <c r="E316" s="54" t="s">
        <v>1086</v>
      </c>
      <c r="F316" s="224">
        <v>46017</v>
      </c>
      <c r="G316" s="209">
        <v>9100000</v>
      </c>
      <c r="H316" s="9" t="s">
        <v>20</v>
      </c>
      <c r="I316" s="208">
        <v>9100000</v>
      </c>
      <c r="J316" s="56" t="s">
        <v>21</v>
      </c>
      <c r="K316" s="1">
        <v>0</v>
      </c>
      <c r="L316" s="2">
        <v>0</v>
      </c>
      <c r="M316" s="4" t="s">
        <v>1144</v>
      </c>
      <c r="N316" s="4" t="s">
        <v>120</v>
      </c>
    </row>
    <row r="317" spans="1:14" ht="55.2" customHeight="1">
      <c r="A317" s="53" t="s">
        <v>1145</v>
      </c>
      <c r="B317" s="69" t="s">
        <v>875</v>
      </c>
      <c r="C317" s="53">
        <v>1047452493</v>
      </c>
      <c r="D317" s="69" t="s">
        <v>1146</v>
      </c>
      <c r="E317" s="54" t="s">
        <v>1086</v>
      </c>
      <c r="F317" s="223">
        <v>46020</v>
      </c>
      <c r="G317" s="209">
        <v>8050000</v>
      </c>
      <c r="H317" s="9" t="s">
        <v>20</v>
      </c>
      <c r="I317" s="208">
        <v>3450000.0000000005</v>
      </c>
      <c r="J317" s="56" t="s">
        <v>21</v>
      </c>
      <c r="K317" s="1">
        <v>0</v>
      </c>
      <c r="L317" s="2">
        <v>0.5714285714285714</v>
      </c>
      <c r="M317" s="4" t="s">
        <v>1147</v>
      </c>
      <c r="N317" s="4" t="s">
        <v>120</v>
      </c>
    </row>
    <row r="318" spans="1:14" ht="55.2" customHeight="1">
      <c r="A318" s="53" t="s">
        <v>1148</v>
      </c>
      <c r="B318" s="69" t="s">
        <v>1149</v>
      </c>
      <c r="C318" s="53">
        <v>1047495433</v>
      </c>
      <c r="D318" s="69" t="s">
        <v>1150</v>
      </c>
      <c r="E318" s="54" t="s">
        <v>1086</v>
      </c>
      <c r="F318" s="223">
        <v>46016</v>
      </c>
      <c r="G318" s="209">
        <v>12250000</v>
      </c>
      <c r="H318" s="9" t="s">
        <v>20</v>
      </c>
      <c r="I318" s="208">
        <v>5250000</v>
      </c>
      <c r="J318" s="56" t="s">
        <v>21</v>
      </c>
      <c r="K318" s="1">
        <v>0</v>
      </c>
      <c r="L318" s="2">
        <v>0.5714285714285714</v>
      </c>
      <c r="M318" s="4" t="s">
        <v>1151</v>
      </c>
      <c r="N318" s="4" t="s">
        <v>120</v>
      </c>
    </row>
    <row r="319" spans="1:14" ht="55.2" customHeight="1">
      <c r="A319" s="53" t="s">
        <v>1152</v>
      </c>
      <c r="B319" s="69" t="s">
        <v>609</v>
      </c>
      <c r="C319" s="53">
        <v>1043648963</v>
      </c>
      <c r="D319" s="69" t="s">
        <v>1153</v>
      </c>
      <c r="E319" s="54" t="s">
        <v>1086</v>
      </c>
      <c r="F319" s="224">
        <v>46017</v>
      </c>
      <c r="G319" s="209">
        <v>8050000</v>
      </c>
      <c r="H319" s="9" t="s">
        <v>20</v>
      </c>
      <c r="I319" s="208">
        <v>8050000</v>
      </c>
      <c r="J319" s="56" t="s">
        <v>21</v>
      </c>
      <c r="K319" s="1">
        <v>0</v>
      </c>
      <c r="L319" s="2">
        <v>0</v>
      </c>
      <c r="M319" s="4" t="s">
        <v>1154</v>
      </c>
      <c r="N319" s="4" t="s">
        <v>120</v>
      </c>
    </row>
    <row r="320" spans="1:14" ht="55.2" customHeight="1">
      <c r="A320" s="53" t="s">
        <v>1155</v>
      </c>
      <c r="B320" s="69" t="s">
        <v>609</v>
      </c>
      <c r="C320" s="53">
        <v>1047367655</v>
      </c>
      <c r="D320" s="69" t="s">
        <v>1156</v>
      </c>
      <c r="E320" s="54" t="s">
        <v>1086</v>
      </c>
      <c r="F320" s="223">
        <v>46017</v>
      </c>
      <c r="G320" s="209">
        <v>8050000</v>
      </c>
      <c r="H320" s="9" t="s">
        <v>20</v>
      </c>
      <c r="I320" s="208">
        <v>8050000</v>
      </c>
      <c r="J320" s="56" t="s">
        <v>21</v>
      </c>
      <c r="K320" s="1">
        <v>0</v>
      </c>
      <c r="L320" s="2">
        <v>0</v>
      </c>
      <c r="M320" s="4" t="s">
        <v>1157</v>
      </c>
      <c r="N320" s="4" t="s">
        <v>120</v>
      </c>
    </row>
    <row r="321" spans="1:14" ht="55.2" customHeight="1">
      <c r="A321" s="53" t="s">
        <v>1158</v>
      </c>
      <c r="B321" s="69" t="s">
        <v>1159</v>
      </c>
      <c r="C321" s="53">
        <v>33101096</v>
      </c>
      <c r="D321" s="69" t="s">
        <v>1160</v>
      </c>
      <c r="E321" s="54" t="s">
        <v>1086</v>
      </c>
      <c r="F321" s="224">
        <v>46020</v>
      </c>
      <c r="G321" s="209">
        <v>14000000</v>
      </c>
      <c r="H321" s="9" t="s">
        <v>20</v>
      </c>
      <c r="I321" s="208">
        <v>9333333.3300000001</v>
      </c>
      <c r="J321" s="56" t="s">
        <v>21</v>
      </c>
      <c r="K321" s="1">
        <v>0</v>
      </c>
      <c r="L321" s="2">
        <v>0.33333333357142858</v>
      </c>
      <c r="M321" s="4" t="s">
        <v>1161</v>
      </c>
      <c r="N321" s="4" t="s">
        <v>1162</v>
      </c>
    </row>
    <row r="322" spans="1:14" ht="55.2" customHeight="1">
      <c r="A322" s="53" t="s">
        <v>1163</v>
      </c>
      <c r="B322" s="69" t="s">
        <v>463</v>
      </c>
      <c r="C322" s="53">
        <v>73269656</v>
      </c>
      <c r="D322" s="69" t="s">
        <v>1164</v>
      </c>
      <c r="E322" s="54" t="s">
        <v>1086</v>
      </c>
      <c r="F322" s="223">
        <v>46016</v>
      </c>
      <c r="G322" s="209">
        <v>10500000</v>
      </c>
      <c r="H322" s="9" t="s">
        <v>20</v>
      </c>
      <c r="I322" s="208">
        <v>4500000</v>
      </c>
      <c r="J322" s="56" t="s">
        <v>21</v>
      </c>
      <c r="K322" s="1">
        <v>0</v>
      </c>
      <c r="L322" s="2">
        <v>0.5714285714285714</v>
      </c>
      <c r="M322" s="4" t="s">
        <v>1165</v>
      </c>
      <c r="N322" s="4" t="s">
        <v>1162</v>
      </c>
    </row>
    <row r="323" spans="1:14" ht="55.2" customHeight="1">
      <c r="A323" s="53" t="s">
        <v>1166</v>
      </c>
      <c r="B323" s="69" t="s">
        <v>1167</v>
      </c>
      <c r="C323" s="53">
        <v>32745274</v>
      </c>
      <c r="D323" s="69" t="s">
        <v>1168</v>
      </c>
      <c r="E323" s="54" t="s">
        <v>1169</v>
      </c>
      <c r="F323" s="223">
        <v>46017</v>
      </c>
      <c r="G323" s="209">
        <v>32725000</v>
      </c>
      <c r="H323" s="9" t="s">
        <v>20</v>
      </c>
      <c r="I323" s="208">
        <v>14025000.000000002</v>
      </c>
      <c r="J323" s="56" t="s">
        <v>21</v>
      </c>
      <c r="K323" s="1">
        <v>0</v>
      </c>
      <c r="L323" s="2">
        <v>0.5714285714285714</v>
      </c>
      <c r="M323" s="4" t="s">
        <v>1170</v>
      </c>
      <c r="N323" s="4" t="s">
        <v>28</v>
      </c>
    </row>
    <row r="324" spans="1:14" ht="55.2" customHeight="1">
      <c r="A324" s="53" t="s">
        <v>1171</v>
      </c>
      <c r="B324" s="69" t="s">
        <v>774</v>
      </c>
      <c r="C324" s="53">
        <v>1052987960</v>
      </c>
      <c r="D324" s="69" t="s">
        <v>1172</v>
      </c>
      <c r="E324" s="54" t="s">
        <v>1169</v>
      </c>
      <c r="F324" s="224">
        <v>46016</v>
      </c>
      <c r="G324" s="209">
        <v>15750000</v>
      </c>
      <c r="H324" s="9" t="s">
        <v>20</v>
      </c>
      <c r="I324" s="208">
        <v>11250000</v>
      </c>
      <c r="J324" s="56" t="s">
        <v>21</v>
      </c>
      <c r="K324" s="1">
        <v>0</v>
      </c>
      <c r="L324" s="2">
        <v>0.2857142857142857</v>
      </c>
      <c r="M324" s="4" t="s">
        <v>1173</v>
      </c>
      <c r="N324" s="4" t="s">
        <v>702</v>
      </c>
    </row>
    <row r="325" spans="1:14" ht="55.2" customHeight="1">
      <c r="A325" s="53" t="s">
        <v>1174</v>
      </c>
      <c r="B325" s="69" t="s">
        <v>1175</v>
      </c>
      <c r="C325" s="53">
        <v>1079885619</v>
      </c>
      <c r="D325" s="69" t="s">
        <v>1176</v>
      </c>
      <c r="E325" s="54" t="s">
        <v>1169</v>
      </c>
      <c r="F325" s="223">
        <v>46014</v>
      </c>
      <c r="G325" s="209">
        <v>14000000</v>
      </c>
      <c r="H325" s="9" t="s">
        <v>20</v>
      </c>
      <c r="I325" s="208">
        <v>9333333.3300000001</v>
      </c>
      <c r="J325" s="56" t="s">
        <v>21</v>
      </c>
      <c r="K325" s="1">
        <v>0</v>
      </c>
      <c r="L325" s="2">
        <v>0.33333333357142858</v>
      </c>
      <c r="M325" s="4" t="s">
        <v>1177</v>
      </c>
      <c r="N325" s="4" t="s">
        <v>50</v>
      </c>
    </row>
    <row r="326" spans="1:14" ht="55.2" customHeight="1">
      <c r="A326" s="53" t="s">
        <v>1178</v>
      </c>
      <c r="B326" s="69" t="s">
        <v>735</v>
      </c>
      <c r="C326" s="53">
        <v>1053000397</v>
      </c>
      <c r="D326" s="69" t="s">
        <v>1179</v>
      </c>
      <c r="E326" s="54" t="s">
        <v>1169</v>
      </c>
      <c r="F326" s="224">
        <v>45996</v>
      </c>
      <c r="G326" s="209">
        <v>9000000</v>
      </c>
      <c r="H326" s="9" t="s">
        <v>20</v>
      </c>
      <c r="I326" s="208">
        <v>3000000.0000000005</v>
      </c>
      <c r="J326" s="56" t="s">
        <v>21</v>
      </c>
      <c r="K326" s="1">
        <v>-1500000</v>
      </c>
      <c r="L326" s="2">
        <v>0.66666666666666663</v>
      </c>
      <c r="M326" s="4" t="s">
        <v>1180</v>
      </c>
      <c r="N326" s="4" t="s">
        <v>120</v>
      </c>
    </row>
    <row r="327" spans="1:14" ht="55.2" customHeight="1">
      <c r="A327" s="53" t="s">
        <v>1181</v>
      </c>
      <c r="B327" s="69" t="s">
        <v>1182</v>
      </c>
      <c r="C327" s="53">
        <v>1052997732</v>
      </c>
      <c r="D327" s="69" t="s">
        <v>1183</v>
      </c>
      <c r="E327" s="54" t="s">
        <v>1169</v>
      </c>
      <c r="F327" s="223">
        <v>45996</v>
      </c>
      <c r="G327" s="209">
        <v>10500000</v>
      </c>
      <c r="H327" s="9" t="s">
        <v>20</v>
      </c>
      <c r="I327" s="208">
        <v>4500000</v>
      </c>
      <c r="J327" s="56" t="s">
        <v>21</v>
      </c>
      <c r="K327" s="1">
        <v>0</v>
      </c>
      <c r="L327" s="2">
        <v>0.5714285714285714</v>
      </c>
      <c r="M327" s="4" t="s">
        <v>1184</v>
      </c>
      <c r="N327" s="4" t="s">
        <v>120</v>
      </c>
    </row>
    <row r="328" spans="1:14" ht="55.2" customHeight="1">
      <c r="A328" s="53" t="s">
        <v>1185</v>
      </c>
      <c r="B328" s="69" t="s">
        <v>1186</v>
      </c>
      <c r="C328" s="53">
        <v>1216973272</v>
      </c>
      <c r="D328" s="69" t="s">
        <v>1187</v>
      </c>
      <c r="E328" s="54" t="s">
        <v>1169</v>
      </c>
      <c r="F328" s="224">
        <v>46020</v>
      </c>
      <c r="G328" s="209">
        <v>14000000</v>
      </c>
      <c r="H328" s="9" t="s">
        <v>20</v>
      </c>
      <c r="I328" s="208">
        <v>6000000</v>
      </c>
      <c r="J328" s="56" t="s">
        <v>21</v>
      </c>
      <c r="K328" s="1">
        <v>0</v>
      </c>
      <c r="L328" s="2">
        <v>0.5714285714285714</v>
      </c>
      <c r="M328" s="4" t="s">
        <v>1188</v>
      </c>
      <c r="N328" s="4" t="s">
        <v>65</v>
      </c>
    </row>
    <row r="329" spans="1:14" ht="55.2" customHeight="1">
      <c r="A329" s="53" t="s">
        <v>1189</v>
      </c>
      <c r="B329" s="69" t="s">
        <v>633</v>
      </c>
      <c r="C329" s="53">
        <v>1193589224</v>
      </c>
      <c r="D329" s="69" t="s">
        <v>1190</v>
      </c>
      <c r="E329" s="54" t="s">
        <v>1169</v>
      </c>
      <c r="F329" s="223">
        <v>46020</v>
      </c>
      <c r="G329" s="209">
        <v>7000000</v>
      </c>
      <c r="H329" s="9" t="s">
        <v>20</v>
      </c>
      <c r="I329" s="208">
        <v>3000000</v>
      </c>
      <c r="J329" s="56" t="s">
        <v>21</v>
      </c>
      <c r="K329" s="1">
        <v>0</v>
      </c>
      <c r="L329" s="2">
        <v>0.5714285714285714</v>
      </c>
      <c r="M329" s="4" t="s">
        <v>1191</v>
      </c>
      <c r="N329" s="4" t="s">
        <v>65</v>
      </c>
    </row>
    <row r="330" spans="1:14" ht="55.2" customHeight="1">
      <c r="A330" s="53" t="s">
        <v>1192</v>
      </c>
      <c r="B330" s="69" t="s">
        <v>633</v>
      </c>
      <c r="C330" s="53">
        <v>1002200343</v>
      </c>
      <c r="D330" s="69" t="s">
        <v>1193</v>
      </c>
      <c r="E330" s="54" t="s">
        <v>1169</v>
      </c>
      <c r="F330" s="224">
        <v>46020</v>
      </c>
      <c r="G330" s="209">
        <v>7000000</v>
      </c>
      <c r="H330" s="9" t="s">
        <v>20</v>
      </c>
      <c r="I330" s="208">
        <v>3000000</v>
      </c>
      <c r="J330" s="56" t="s">
        <v>21</v>
      </c>
      <c r="K330" s="1">
        <v>0</v>
      </c>
      <c r="L330" s="2">
        <v>0.5714285714285714</v>
      </c>
      <c r="M330" s="4" t="s">
        <v>1194</v>
      </c>
      <c r="N330" s="4" t="s">
        <v>65</v>
      </c>
    </row>
    <row r="331" spans="1:14" ht="55.2" customHeight="1">
      <c r="A331" s="53" t="s">
        <v>1195</v>
      </c>
      <c r="B331" s="69" t="s">
        <v>629</v>
      </c>
      <c r="C331" s="53">
        <v>1042996834</v>
      </c>
      <c r="D331" s="69" t="s">
        <v>1196</v>
      </c>
      <c r="E331" s="54" t="s">
        <v>1169</v>
      </c>
      <c r="F331" s="223">
        <v>46020</v>
      </c>
      <c r="G331" s="209">
        <v>14000000</v>
      </c>
      <c r="H331" s="9" t="s">
        <v>20</v>
      </c>
      <c r="I331" s="208">
        <v>10000000</v>
      </c>
      <c r="J331" s="56" t="s">
        <v>21</v>
      </c>
      <c r="K331" s="1">
        <v>0</v>
      </c>
      <c r="L331" s="2">
        <v>0.2857142857142857</v>
      </c>
      <c r="M331" s="4" t="s">
        <v>1197</v>
      </c>
      <c r="N331" s="4" t="s">
        <v>65</v>
      </c>
    </row>
    <row r="332" spans="1:14" ht="55.2" customHeight="1">
      <c r="A332" s="53" t="s">
        <v>1198</v>
      </c>
      <c r="B332" s="69" t="s">
        <v>1060</v>
      </c>
      <c r="C332" s="53">
        <v>73107622</v>
      </c>
      <c r="D332" s="69" t="s">
        <v>1199</v>
      </c>
      <c r="E332" s="54" t="s">
        <v>1169</v>
      </c>
      <c r="F332" s="224">
        <v>46020</v>
      </c>
      <c r="G332" s="209">
        <v>14000000</v>
      </c>
      <c r="H332" s="9" t="s">
        <v>20</v>
      </c>
      <c r="I332" s="208">
        <v>6000000</v>
      </c>
      <c r="J332" s="56" t="s">
        <v>21</v>
      </c>
      <c r="K332" s="1">
        <v>0</v>
      </c>
      <c r="L332" s="2">
        <v>0.5714285714285714</v>
      </c>
      <c r="M332" s="4" t="s">
        <v>1200</v>
      </c>
      <c r="N332" s="4" t="s">
        <v>430</v>
      </c>
    </row>
    <row r="333" spans="1:14" ht="55.2" customHeight="1">
      <c r="A333" s="53" t="s">
        <v>1201</v>
      </c>
      <c r="B333" s="69" t="s">
        <v>1202</v>
      </c>
      <c r="C333" s="53">
        <v>32608281</v>
      </c>
      <c r="D333" s="69" t="s">
        <v>1203</v>
      </c>
      <c r="E333" s="54" t="s">
        <v>1169</v>
      </c>
      <c r="F333" s="223">
        <v>46020</v>
      </c>
      <c r="G333" s="209">
        <v>12250000</v>
      </c>
      <c r="H333" s="9" t="s">
        <v>20</v>
      </c>
      <c r="I333" s="208">
        <v>5250000</v>
      </c>
      <c r="J333" s="56" t="s">
        <v>21</v>
      </c>
      <c r="K333" s="1">
        <v>0</v>
      </c>
      <c r="L333" s="2">
        <v>0.5714285714285714</v>
      </c>
      <c r="M333" s="4" t="s">
        <v>1204</v>
      </c>
      <c r="N333" s="4" t="s">
        <v>28</v>
      </c>
    </row>
    <row r="334" spans="1:14" ht="55.2" customHeight="1">
      <c r="A334" s="53" t="s">
        <v>1205</v>
      </c>
      <c r="B334" s="69" t="s">
        <v>463</v>
      </c>
      <c r="C334" s="53">
        <v>45557004</v>
      </c>
      <c r="D334" s="69" t="s">
        <v>1206</v>
      </c>
      <c r="E334" s="54" t="s">
        <v>1207</v>
      </c>
      <c r="F334" s="224">
        <v>46020</v>
      </c>
      <c r="G334" s="209">
        <v>12600000</v>
      </c>
      <c r="H334" s="9" t="s">
        <v>20</v>
      </c>
      <c r="I334" s="208">
        <v>5400000</v>
      </c>
      <c r="J334" s="56" t="s">
        <v>21</v>
      </c>
      <c r="K334" s="1">
        <v>0</v>
      </c>
      <c r="L334" s="2">
        <v>0.5714285714285714</v>
      </c>
      <c r="M334" s="4" t="s">
        <v>1208</v>
      </c>
      <c r="N334" s="4" t="s">
        <v>1162</v>
      </c>
    </row>
    <row r="335" spans="1:14" ht="55.2" customHeight="1">
      <c r="A335" s="53" t="s">
        <v>1209</v>
      </c>
      <c r="B335" s="69" t="s">
        <v>463</v>
      </c>
      <c r="C335" s="53">
        <v>32939883</v>
      </c>
      <c r="D335" s="69" t="s">
        <v>1210</v>
      </c>
      <c r="E335" s="54" t="s">
        <v>1207</v>
      </c>
      <c r="F335" s="223">
        <v>46020</v>
      </c>
      <c r="G335" s="209">
        <v>14000000</v>
      </c>
      <c r="H335" s="9" t="s">
        <v>20</v>
      </c>
      <c r="I335" s="208">
        <v>10000000</v>
      </c>
      <c r="J335" s="56" t="s">
        <v>21</v>
      </c>
      <c r="K335" s="1">
        <v>0</v>
      </c>
      <c r="L335" s="2">
        <v>0.2857142857142857</v>
      </c>
      <c r="M335" s="4" t="s">
        <v>1211</v>
      </c>
      <c r="N335" s="4" t="s">
        <v>1162</v>
      </c>
    </row>
    <row r="336" spans="1:14" ht="55.2" customHeight="1">
      <c r="A336" s="53" t="s">
        <v>1212</v>
      </c>
      <c r="B336" s="69" t="s">
        <v>463</v>
      </c>
      <c r="C336" s="53">
        <v>1047502964</v>
      </c>
      <c r="D336" s="69" t="s">
        <v>1213</v>
      </c>
      <c r="E336" s="54" t="s">
        <v>1207</v>
      </c>
      <c r="F336" s="224">
        <v>46020</v>
      </c>
      <c r="G336" s="209">
        <v>12250000</v>
      </c>
      <c r="H336" s="9" t="s">
        <v>20</v>
      </c>
      <c r="I336" s="208">
        <v>5250000</v>
      </c>
      <c r="J336" s="56" t="s">
        <v>21</v>
      </c>
      <c r="K336" s="1">
        <v>0</v>
      </c>
      <c r="L336" s="2">
        <v>0.5714285714285714</v>
      </c>
      <c r="M336" s="4" t="s">
        <v>1214</v>
      </c>
      <c r="N336" s="4" t="s">
        <v>1162</v>
      </c>
    </row>
    <row r="337" spans="1:14" ht="55.2" customHeight="1">
      <c r="A337" s="53" t="s">
        <v>1215</v>
      </c>
      <c r="B337" s="69" t="s">
        <v>774</v>
      </c>
      <c r="C337" s="53">
        <v>45538822</v>
      </c>
      <c r="D337" s="69" t="s">
        <v>1216</v>
      </c>
      <c r="E337" s="54" t="s">
        <v>1207</v>
      </c>
      <c r="F337" s="223">
        <v>46020</v>
      </c>
      <c r="G337" s="209">
        <v>14000000</v>
      </c>
      <c r="H337" s="9" t="s">
        <v>20</v>
      </c>
      <c r="I337" s="208">
        <v>10000000</v>
      </c>
      <c r="J337" s="56" t="s">
        <v>21</v>
      </c>
      <c r="K337" s="1">
        <v>0</v>
      </c>
      <c r="L337" s="2">
        <v>0.2857142857142857</v>
      </c>
      <c r="M337" s="4" t="s">
        <v>1217</v>
      </c>
      <c r="N337" s="4" t="s">
        <v>28</v>
      </c>
    </row>
    <row r="338" spans="1:14" ht="55.2" customHeight="1">
      <c r="A338" s="53" t="s">
        <v>1218</v>
      </c>
      <c r="B338" s="69" t="s">
        <v>698</v>
      </c>
      <c r="C338" s="53">
        <v>1235039293</v>
      </c>
      <c r="D338" s="69" t="s">
        <v>1219</v>
      </c>
      <c r="E338" s="54" t="s">
        <v>1207</v>
      </c>
      <c r="F338" s="224">
        <v>46020</v>
      </c>
      <c r="G338" s="209">
        <v>7700000</v>
      </c>
      <c r="H338" s="9" t="s">
        <v>20</v>
      </c>
      <c r="I338" s="208">
        <v>3300000.0000000005</v>
      </c>
      <c r="J338" s="56" t="s">
        <v>21</v>
      </c>
      <c r="K338" s="1">
        <v>0</v>
      </c>
      <c r="L338" s="2">
        <v>0.5714285714285714</v>
      </c>
      <c r="M338" s="4" t="s">
        <v>1220</v>
      </c>
      <c r="N338" s="4" t="s">
        <v>28</v>
      </c>
    </row>
    <row r="339" spans="1:14" ht="55.2" customHeight="1">
      <c r="A339" s="53" t="s">
        <v>1221</v>
      </c>
      <c r="B339" s="69" t="s">
        <v>1106</v>
      </c>
      <c r="C339" s="53">
        <v>1047396192</v>
      </c>
      <c r="D339" s="69" t="s">
        <v>1222</v>
      </c>
      <c r="E339" s="54" t="s">
        <v>1207</v>
      </c>
      <c r="F339" s="223">
        <v>46020</v>
      </c>
      <c r="G339" s="209">
        <v>14700000</v>
      </c>
      <c r="H339" s="9" t="s">
        <v>20</v>
      </c>
      <c r="I339" s="208">
        <v>10500000</v>
      </c>
      <c r="J339" s="56" t="s">
        <v>21</v>
      </c>
      <c r="K339" s="1">
        <v>0</v>
      </c>
      <c r="L339" s="2">
        <v>0.2857142857142857</v>
      </c>
      <c r="M339" s="4" t="s">
        <v>1223</v>
      </c>
      <c r="N339" s="4" t="s">
        <v>1109</v>
      </c>
    </row>
    <row r="340" spans="1:14" ht="55.2" customHeight="1">
      <c r="A340" s="53" t="s">
        <v>1224</v>
      </c>
      <c r="B340" s="69" t="s">
        <v>1225</v>
      </c>
      <c r="C340" s="53">
        <v>1143357358</v>
      </c>
      <c r="D340" s="69" t="s">
        <v>1226</v>
      </c>
      <c r="E340" s="54" t="s">
        <v>1207</v>
      </c>
      <c r="F340" s="224">
        <v>46020</v>
      </c>
      <c r="G340" s="209">
        <v>14000000</v>
      </c>
      <c r="H340" s="9" t="s">
        <v>20</v>
      </c>
      <c r="I340" s="208">
        <v>14000000</v>
      </c>
      <c r="J340" s="56" t="s">
        <v>21</v>
      </c>
      <c r="K340" s="1">
        <v>0</v>
      </c>
      <c r="L340" s="2">
        <v>0</v>
      </c>
      <c r="M340" s="4" t="s">
        <v>1227</v>
      </c>
      <c r="N340" s="4" t="s">
        <v>813</v>
      </c>
    </row>
    <row r="341" spans="1:14" ht="55.2" customHeight="1">
      <c r="A341" s="53" t="s">
        <v>1228</v>
      </c>
      <c r="B341" s="69" t="s">
        <v>1053</v>
      </c>
      <c r="C341" s="53">
        <v>1014262488</v>
      </c>
      <c r="D341" s="69" t="s">
        <v>1229</v>
      </c>
      <c r="E341" s="54" t="s">
        <v>1207</v>
      </c>
      <c r="F341" s="223">
        <v>46020</v>
      </c>
      <c r="G341" s="209">
        <v>10500000</v>
      </c>
      <c r="H341" s="9" t="s">
        <v>20</v>
      </c>
      <c r="I341" s="208">
        <v>7500000</v>
      </c>
      <c r="J341" s="56" t="s">
        <v>21</v>
      </c>
      <c r="K341" s="1">
        <v>0</v>
      </c>
      <c r="L341" s="2">
        <v>0.2857142857142857</v>
      </c>
      <c r="M341" s="4" t="s">
        <v>1230</v>
      </c>
      <c r="N341" s="4" t="s">
        <v>39</v>
      </c>
    </row>
    <row r="342" spans="1:14" ht="55.2" customHeight="1">
      <c r="A342" s="53" t="s">
        <v>1231</v>
      </c>
      <c r="B342" s="69" t="s">
        <v>102</v>
      </c>
      <c r="C342" s="53">
        <v>33066495</v>
      </c>
      <c r="D342" s="69" t="s">
        <v>1232</v>
      </c>
      <c r="E342" s="54" t="s">
        <v>1207</v>
      </c>
      <c r="F342" s="224">
        <v>46020</v>
      </c>
      <c r="G342" s="209">
        <v>12250000</v>
      </c>
      <c r="H342" s="9" t="s">
        <v>20</v>
      </c>
      <c r="I342" s="208">
        <v>5250000</v>
      </c>
      <c r="J342" s="56" t="s">
        <v>21</v>
      </c>
      <c r="K342" s="1">
        <v>0</v>
      </c>
      <c r="L342" s="2">
        <v>0.5714285714285714</v>
      </c>
      <c r="M342" s="4" t="s">
        <v>1233</v>
      </c>
      <c r="N342" s="4" t="s">
        <v>96</v>
      </c>
    </row>
    <row r="343" spans="1:14" ht="55.2" customHeight="1">
      <c r="A343" s="53" t="s">
        <v>1234</v>
      </c>
      <c r="B343" s="69" t="s">
        <v>310</v>
      </c>
      <c r="C343" s="53">
        <v>1047374072</v>
      </c>
      <c r="D343" s="69" t="s">
        <v>1235</v>
      </c>
      <c r="E343" s="54" t="s">
        <v>1207</v>
      </c>
      <c r="F343" s="223">
        <v>46020</v>
      </c>
      <c r="G343" s="209">
        <v>12250000</v>
      </c>
      <c r="H343" s="9" t="s">
        <v>20</v>
      </c>
      <c r="I343" s="208">
        <v>12250000</v>
      </c>
      <c r="J343" s="56" t="s">
        <v>21</v>
      </c>
      <c r="K343" s="1">
        <v>0</v>
      </c>
      <c r="L343" s="2">
        <v>0</v>
      </c>
      <c r="M343" s="4" t="s">
        <v>1236</v>
      </c>
      <c r="N343" s="4" t="s">
        <v>50</v>
      </c>
    </row>
    <row r="344" spans="1:14" ht="55.2" customHeight="1">
      <c r="A344" s="53" t="s">
        <v>1237</v>
      </c>
      <c r="B344" s="69" t="s">
        <v>306</v>
      </c>
      <c r="C344" s="53">
        <v>73143701</v>
      </c>
      <c r="D344" s="69" t="s">
        <v>1238</v>
      </c>
      <c r="E344" s="54" t="s">
        <v>1207</v>
      </c>
      <c r="F344" s="224">
        <v>46020</v>
      </c>
      <c r="G344" s="209">
        <v>17500000</v>
      </c>
      <c r="H344" s="9" t="s">
        <v>20</v>
      </c>
      <c r="I344" s="208">
        <v>12500000</v>
      </c>
      <c r="J344" s="56" t="s">
        <v>21</v>
      </c>
      <c r="K344" s="1">
        <v>0</v>
      </c>
      <c r="L344" s="2">
        <v>0.2857142857142857</v>
      </c>
      <c r="M344" s="4" t="s">
        <v>1239</v>
      </c>
      <c r="N344" s="4" t="s">
        <v>50</v>
      </c>
    </row>
    <row r="345" spans="1:14" ht="55.2" customHeight="1">
      <c r="A345" s="53" t="s">
        <v>1240</v>
      </c>
      <c r="B345" s="69" t="s">
        <v>1241</v>
      </c>
      <c r="C345" s="53">
        <v>45760705</v>
      </c>
      <c r="D345" s="69" t="s">
        <v>1242</v>
      </c>
      <c r="E345" s="54" t="s">
        <v>1207</v>
      </c>
      <c r="F345" s="224">
        <v>46020</v>
      </c>
      <c r="G345" s="209">
        <v>8050000</v>
      </c>
      <c r="H345" s="9" t="s">
        <v>20</v>
      </c>
      <c r="I345" s="208">
        <v>8050000</v>
      </c>
      <c r="J345" s="56" t="s">
        <v>21</v>
      </c>
      <c r="K345" s="1">
        <v>0</v>
      </c>
      <c r="L345" s="2">
        <v>0</v>
      </c>
      <c r="M345" s="4" t="s">
        <v>1243</v>
      </c>
      <c r="N345" s="4" t="s">
        <v>572</v>
      </c>
    </row>
    <row r="346" spans="1:14" ht="55.2" customHeight="1">
      <c r="A346" s="53" t="s">
        <v>1244</v>
      </c>
      <c r="B346" s="69" t="s">
        <v>46</v>
      </c>
      <c r="C346" s="53">
        <v>1193534395</v>
      </c>
      <c r="D346" s="69" t="s">
        <v>1245</v>
      </c>
      <c r="E346" s="54" t="s">
        <v>1207</v>
      </c>
      <c r="F346" s="223">
        <v>46020</v>
      </c>
      <c r="G346" s="209">
        <v>17500000</v>
      </c>
      <c r="H346" s="9" t="s">
        <v>20</v>
      </c>
      <c r="I346" s="208">
        <v>17500000</v>
      </c>
      <c r="J346" s="56" t="s">
        <v>21</v>
      </c>
      <c r="K346" s="1">
        <v>0</v>
      </c>
      <c r="L346" s="2">
        <v>0</v>
      </c>
      <c r="M346" s="4" t="s">
        <v>1246</v>
      </c>
      <c r="N346" s="4" t="s">
        <v>50</v>
      </c>
    </row>
    <row r="347" spans="1:14" ht="55.2" customHeight="1">
      <c r="A347" s="53" t="s">
        <v>1247</v>
      </c>
      <c r="B347" s="69" t="s">
        <v>1012</v>
      </c>
      <c r="C347" s="53">
        <v>1143338433</v>
      </c>
      <c r="D347" s="69" t="s">
        <v>1248</v>
      </c>
      <c r="E347" s="54" t="s">
        <v>1207</v>
      </c>
      <c r="F347" s="224">
        <v>46017</v>
      </c>
      <c r="G347" s="209">
        <v>21000000</v>
      </c>
      <c r="H347" s="9" t="s">
        <v>20</v>
      </c>
      <c r="I347" s="208">
        <v>15000000</v>
      </c>
      <c r="J347" s="56" t="s">
        <v>21</v>
      </c>
      <c r="K347" s="1">
        <v>0</v>
      </c>
      <c r="L347" s="2">
        <v>0.2857142857142857</v>
      </c>
      <c r="M347" s="4" t="s">
        <v>1249</v>
      </c>
      <c r="N347" s="4" t="s">
        <v>55</v>
      </c>
    </row>
    <row r="348" spans="1:14" ht="55.2" customHeight="1">
      <c r="A348" s="53" t="s">
        <v>1250</v>
      </c>
      <c r="B348" s="69" t="s">
        <v>400</v>
      </c>
      <c r="C348" s="53">
        <v>32937423</v>
      </c>
      <c r="D348" s="69" t="s">
        <v>1251</v>
      </c>
      <c r="E348" s="54" t="s">
        <v>1207</v>
      </c>
      <c r="F348" s="223">
        <v>46020</v>
      </c>
      <c r="G348" s="209">
        <v>14000000</v>
      </c>
      <c r="H348" s="9" t="s">
        <v>20</v>
      </c>
      <c r="I348" s="208">
        <v>6000000</v>
      </c>
      <c r="J348" s="56" t="s">
        <v>21</v>
      </c>
      <c r="K348" s="1">
        <v>0</v>
      </c>
      <c r="L348" s="2">
        <v>0.5714285714285714</v>
      </c>
      <c r="M348" s="4" t="s">
        <v>1252</v>
      </c>
      <c r="N348" s="4" t="s">
        <v>83</v>
      </c>
    </row>
    <row r="349" spans="1:14" ht="55.2" customHeight="1">
      <c r="A349" s="53" t="s">
        <v>1253</v>
      </c>
      <c r="B349" s="69" t="s">
        <v>1254</v>
      </c>
      <c r="C349" s="53">
        <v>45528184</v>
      </c>
      <c r="D349" s="69" t="s">
        <v>1255</v>
      </c>
      <c r="E349" s="54" t="s">
        <v>1207</v>
      </c>
      <c r="F349" s="223">
        <v>46020</v>
      </c>
      <c r="G349" s="209">
        <v>12250000</v>
      </c>
      <c r="H349" s="9" t="s">
        <v>20</v>
      </c>
      <c r="I349" s="208">
        <v>8750000</v>
      </c>
      <c r="J349" s="56" t="s">
        <v>21</v>
      </c>
      <c r="K349" s="1">
        <v>0</v>
      </c>
      <c r="L349" s="2">
        <v>0.2857142857142857</v>
      </c>
      <c r="M349" s="4" t="s">
        <v>1256</v>
      </c>
      <c r="N349" s="4" t="s">
        <v>88</v>
      </c>
    </row>
    <row r="350" spans="1:14" ht="55.2" customHeight="1">
      <c r="A350" s="53" t="s">
        <v>1257</v>
      </c>
      <c r="B350" s="69" t="s">
        <v>134</v>
      </c>
      <c r="C350" s="53">
        <v>1143402058</v>
      </c>
      <c r="D350" s="69" t="s">
        <v>1258</v>
      </c>
      <c r="E350" s="54" t="s">
        <v>1207</v>
      </c>
      <c r="F350" s="224">
        <v>46020</v>
      </c>
      <c r="G350" s="209">
        <v>7000000</v>
      </c>
      <c r="H350" s="9" t="s">
        <v>20</v>
      </c>
      <c r="I350" s="208">
        <v>7000000</v>
      </c>
      <c r="J350" s="56" t="s">
        <v>21</v>
      </c>
      <c r="K350" s="1">
        <v>0</v>
      </c>
      <c r="L350" s="2">
        <v>0</v>
      </c>
      <c r="M350" s="4" t="s">
        <v>1259</v>
      </c>
      <c r="N350" s="4" t="s">
        <v>88</v>
      </c>
    </row>
    <row r="351" spans="1:14" ht="55.2" customHeight="1">
      <c r="A351" s="53" t="s">
        <v>1260</v>
      </c>
      <c r="B351" s="69" t="s">
        <v>1012</v>
      </c>
      <c r="C351" s="53">
        <v>1085099619</v>
      </c>
      <c r="D351" s="69" t="s">
        <v>1261</v>
      </c>
      <c r="E351" s="54" t="s">
        <v>1207</v>
      </c>
      <c r="F351" s="224">
        <v>46017</v>
      </c>
      <c r="G351" s="209">
        <v>14000000</v>
      </c>
      <c r="H351" s="9" t="s">
        <v>20</v>
      </c>
      <c r="I351" s="208">
        <v>6000000</v>
      </c>
      <c r="J351" s="56" t="s">
        <v>21</v>
      </c>
      <c r="K351" s="1">
        <v>0</v>
      </c>
      <c r="L351" s="2">
        <v>0.5714285714285714</v>
      </c>
      <c r="M351" s="4" t="s">
        <v>1262</v>
      </c>
      <c r="N351" s="4" t="s">
        <v>55</v>
      </c>
    </row>
    <row r="352" spans="1:14" ht="55.2" customHeight="1">
      <c r="A352" s="53" t="s">
        <v>1263</v>
      </c>
      <c r="B352" s="69" t="s">
        <v>1012</v>
      </c>
      <c r="C352" s="53">
        <v>73568762</v>
      </c>
      <c r="D352" s="69" t="s">
        <v>1264</v>
      </c>
      <c r="E352" s="54" t="s">
        <v>1207</v>
      </c>
      <c r="F352" s="223">
        <v>46017</v>
      </c>
      <c r="G352" s="209">
        <v>16800000</v>
      </c>
      <c r="H352" s="9" t="s">
        <v>20</v>
      </c>
      <c r="I352" s="208">
        <v>7200000.0000000009</v>
      </c>
      <c r="J352" s="56" t="s">
        <v>21</v>
      </c>
      <c r="K352" s="1">
        <v>0</v>
      </c>
      <c r="L352" s="2">
        <v>0.5714285714285714</v>
      </c>
      <c r="M352" s="4" t="s">
        <v>1265</v>
      </c>
      <c r="N352" s="4" t="s">
        <v>55</v>
      </c>
    </row>
    <row r="353" spans="1:14" ht="55.2" customHeight="1">
      <c r="A353" s="53" t="s">
        <v>1266</v>
      </c>
      <c r="B353" s="69" t="s">
        <v>1267</v>
      </c>
      <c r="C353" s="53">
        <v>1047448122</v>
      </c>
      <c r="D353" s="69" t="s">
        <v>1268</v>
      </c>
      <c r="E353" s="54" t="s">
        <v>1207</v>
      </c>
      <c r="F353" s="224">
        <v>46020</v>
      </c>
      <c r="G353" s="209">
        <v>14000000</v>
      </c>
      <c r="H353" s="9" t="s">
        <v>20</v>
      </c>
      <c r="I353" s="208">
        <v>9333334</v>
      </c>
      <c r="J353" s="56" t="s">
        <v>21</v>
      </c>
      <c r="K353" s="1">
        <v>0</v>
      </c>
      <c r="L353" s="2">
        <v>0.33333328571428572</v>
      </c>
      <c r="M353" s="4" t="s">
        <v>1269</v>
      </c>
      <c r="N353" s="4" t="s">
        <v>1083</v>
      </c>
    </row>
    <row r="354" spans="1:14" ht="55.2" customHeight="1">
      <c r="A354" s="53" t="s">
        <v>1270</v>
      </c>
      <c r="B354" s="69" t="s">
        <v>1271</v>
      </c>
      <c r="C354" s="53">
        <v>1002276159</v>
      </c>
      <c r="D354" s="69" t="s">
        <v>1272</v>
      </c>
      <c r="E354" s="54" t="s">
        <v>1207</v>
      </c>
      <c r="F354" s="223">
        <v>46020</v>
      </c>
      <c r="G354" s="209">
        <v>12250000</v>
      </c>
      <c r="H354" s="9" t="s">
        <v>20</v>
      </c>
      <c r="I354" s="208">
        <v>5250000</v>
      </c>
      <c r="J354" s="56" t="s">
        <v>21</v>
      </c>
      <c r="K354" s="1">
        <v>0</v>
      </c>
      <c r="L354" s="2">
        <v>0.5714285714285714</v>
      </c>
      <c r="M354" s="4" t="s">
        <v>1273</v>
      </c>
      <c r="N354" s="4" t="s">
        <v>55</v>
      </c>
    </row>
    <row r="355" spans="1:14" ht="55.2" customHeight="1">
      <c r="A355" s="53" t="s">
        <v>1274</v>
      </c>
      <c r="B355" s="69" t="s">
        <v>1275</v>
      </c>
      <c r="C355" s="53">
        <v>1143345704</v>
      </c>
      <c r="D355" s="69" t="s">
        <v>1276</v>
      </c>
      <c r="E355" s="54" t="s">
        <v>1207</v>
      </c>
      <c r="F355" s="224">
        <v>46020</v>
      </c>
      <c r="G355" s="209">
        <v>21000000</v>
      </c>
      <c r="H355" s="9" t="s">
        <v>20</v>
      </c>
      <c r="I355" s="208">
        <v>9000000</v>
      </c>
      <c r="J355" s="56" t="s">
        <v>21</v>
      </c>
      <c r="K355" s="1">
        <v>0</v>
      </c>
      <c r="L355" s="2">
        <v>0.5714285714285714</v>
      </c>
      <c r="M355" s="4" t="s">
        <v>1277</v>
      </c>
      <c r="N355" s="4" t="s">
        <v>39</v>
      </c>
    </row>
    <row r="356" spans="1:14" ht="55.2" customHeight="1">
      <c r="A356" s="53" t="s">
        <v>1278</v>
      </c>
      <c r="B356" s="69" t="s">
        <v>1279</v>
      </c>
      <c r="C356" s="53">
        <v>1047396440</v>
      </c>
      <c r="D356" s="69" t="s">
        <v>1280</v>
      </c>
      <c r="E356" s="54" t="s">
        <v>1207</v>
      </c>
      <c r="F356" s="223">
        <v>46017</v>
      </c>
      <c r="G356" s="209">
        <v>17500000</v>
      </c>
      <c r="H356" s="9" t="s">
        <v>20</v>
      </c>
      <c r="I356" s="208">
        <v>17500000</v>
      </c>
      <c r="J356" s="56" t="s">
        <v>21</v>
      </c>
      <c r="K356" s="1">
        <v>0</v>
      </c>
      <c r="L356" s="2">
        <v>0</v>
      </c>
      <c r="M356" s="4" t="s">
        <v>1281</v>
      </c>
      <c r="N356" s="4" t="s">
        <v>667</v>
      </c>
    </row>
    <row r="357" spans="1:14" ht="55.2" customHeight="1">
      <c r="A357" s="53" t="s">
        <v>1282</v>
      </c>
      <c r="B357" s="69" t="s">
        <v>212</v>
      </c>
      <c r="C357" s="53">
        <v>1143366714</v>
      </c>
      <c r="D357" s="69" t="s">
        <v>1283</v>
      </c>
      <c r="E357" s="54" t="s">
        <v>1207</v>
      </c>
      <c r="F357" s="224">
        <v>46017</v>
      </c>
      <c r="G357" s="209">
        <v>13300000</v>
      </c>
      <c r="H357" s="9" t="s">
        <v>20</v>
      </c>
      <c r="I357" s="208">
        <v>5700000</v>
      </c>
      <c r="J357" s="56" t="s">
        <v>21</v>
      </c>
      <c r="K357" s="1">
        <v>0</v>
      </c>
      <c r="L357" s="2">
        <v>0.5714285714285714</v>
      </c>
      <c r="M357" s="4" t="s">
        <v>1284</v>
      </c>
      <c r="N357" s="4" t="s">
        <v>96</v>
      </c>
    </row>
    <row r="358" spans="1:14" ht="55.2" customHeight="1">
      <c r="A358" s="53" t="s">
        <v>1285</v>
      </c>
      <c r="B358" s="69" t="s">
        <v>613</v>
      </c>
      <c r="C358" s="53">
        <v>1047449269</v>
      </c>
      <c r="D358" s="69" t="s">
        <v>1286</v>
      </c>
      <c r="E358" s="54" t="s">
        <v>1207</v>
      </c>
      <c r="F358" s="223">
        <v>46020</v>
      </c>
      <c r="G358" s="209">
        <v>15750000</v>
      </c>
      <c r="H358" s="9" t="s">
        <v>20</v>
      </c>
      <c r="I358" s="208">
        <v>6750000.0000000009</v>
      </c>
      <c r="J358" s="56" t="s">
        <v>21</v>
      </c>
      <c r="K358" s="1">
        <v>0</v>
      </c>
      <c r="L358" s="2">
        <v>0.5714285714285714</v>
      </c>
      <c r="M358" s="4" t="s">
        <v>1287</v>
      </c>
      <c r="N358" s="4" t="s">
        <v>120</v>
      </c>
    </row>
    <row r="359" spans="1:14" ht="55.2" customHeight="1">
      <c r="A359" s="53" t="s">
        <v>1288</v>
      </c>
      <c r="B359" s="69" t="s">
        <v>1289</v>
      </c>
      <c r="C359" s="53">
        <v>30767458</v>
      </c>
      <c r="D359" s="69" t="s">
        <v>1290</v>
      </c>
      <c r="E359" s="54" t="s">
        <v>1207</v>
      </c>
      <c r="F359" s="224">
        <v>46020</v>
      </c>
      <c r="G359" s="209">
        <v>9800000</v>
      </c>
      <c r="H359" s="9" t="s">
        <v>20</v>
      </c>
      <c r="I359" s="208">
        <v>4200000</v>
      </c>
      <c r="J359" s="56" t="s">
        <v>21</v>
      </c>
      <c r="K359" s="1">
        <v>0</v>
      </c>
      <c r="L359" s="2">
        <v>0.5714285714285714</v>
      </c>
      <c r="M359" s="4" t="s">
        <v>1291</v>
      </c>
      <c r="N359" s="4" t="s">
        <v>125</v>
      </c>
    </row>
    <row r="360" spans="1:14" ht="55.2" customHeight="1">
      <c r="A360" s="53" t="s">
        <v>1292</v>
      </c>
      <c r="B360" s="69" t="s">
        <v>298</v>
      </c>
      <c r="C360" s="53">
        <v>30762565</v>
      </c>
      <c r="D360" s="69" t="s">
        <v>1293</v>
      </c>
      <c r="E360" s="54" t="s">
        <v>1207</v>
      </c>
      <c r="F360" s="223">
        <v>46020</v>
      </c>
      <c r="G360" s="209">
        <v>8050000</v>
      </c>
      <c r="H360" s="9" t="s">
        <v>20</v>
      </c>
      <c r="I360" s="208">
        <v>3450000.0000000005</v>
      </c>
      <c r="J360" s="56" t="s">
        <v>21</v>
      </c>
      <c r="K360" s="1">
        <v>0</v>
      </c>
      <c r="L360" s="2">
        <v>0.5714285714285714</v>
      </c>
      <c r="M360" s="4" t="s">
        <v>1294</v>
      </c>
      <c r="N360" s="4" t="s">
        <v>120</v>
      </c>
    </row>
    <row r="361" spans="1:14" ht="55.2" customHeight="1">
      <c r="A361" s="53" t="s">
        <v>1295</v>
      </c>
      <c r="B361" s="69" t="s">
        <v>1012</v>
      </c>
      <c r="C361" s="53">
        <v>1047428888</v>
      </c>
      <c r="D361" s="69" t="s">
        <v>1296</v>
      </c>
      <c r="E361" s="54" t="s">
        <v>1207</v>
      </c>
      <c r="F361" s="224">
        <v>46017</v>
      </c>
      <c r="G361" s="209">
        <v>14000000</v>
      </c>
      <c r="H361" s="9" t="s">
        <v>20</v>
      </c>
      <c r="I361" s="208">
        <v>6000000</v>
      </c>
      <c r="J361" s="56" t="s">
        <v>21</v>
      </c>
      <c r="K361" s="1">
        <v>0</v>
      </c>
      <c r="L361" s="2">
        <v>0.5714285714285714</v>
      </c>
      <c r="M361" s="4" t="s">
        <v>1297</v>
      </c>
      <c r="N361" s="4" t="s">
        <v>55</v>
      </c>
    </row>
    <row r="362" spans="1:14" ht="55.2" customHeight="1">
      <c r="A362" s="53" t="s">
        <v>1298</v>
      </c>
      <c r="B362" s="69" t="s">
        <v>618</v>
      </c>
      <c r="C362" s="53">
        <v>1042453573</v>
      </c>
      <c r="D362" s="69" t="s">
        <v>1299</v>
      </c>
      <c r="E362" s="54" t="s">
        <v>1207</v>
      </c>
      <c r="F362" s="223">
        <v>46020</v>
      </c>
      <c r="G362" s="209">
        <v>29750000</v>
      </c>
      <c r="H362" s="9" t="s">
        <v>20</v>
      </c>
      <c r="I362" s="208">
        <v>12750000.000000002</v>
      </c>
      <c r="J362" s="56" t="s">
        <v>21</v>
      </c>
      <c r="K362" s="1">
        <v>0</v>
      </c>
      <c r="L362" s="2">
        <v>0.5714285714285714</v>
      </c>
      <c r="M362" s="4" t="s">
        <v>1300</v>
      </c>
      <c r="N362" s="4" t="s">
        <v>120</v>
      </c>
    </row>
    <row r="363" spans="1:14" ht="55.2" customHeight="1">
      <c r="A363" s="53" t="s">
        <v>1301</v>
      </c>
      <c r="B363" s="69" t="s">
        <v>613</v>
      </c>
      <c r="C363" s="53">
        <v>1102880150</v>
      </c>
      <c r="D363" s="69" t="s">
        <v>1302</v>
      </c>
      <c r="E363" s="54" t="s">
        <v>1207</v>
      </c>
      <c r="F363" s="224">
        <v>46020</v>
      </c>
      <c r="G363" s="209">
        <v>22750000</v>
      </c>
      <c r="H363" s="9" t="s">
        <v>20</v>
      </c>
      <c r="I363" s="208">
        <v>9750000</v>
      </c>
      <c r="J363" s="56" t="s">
        <v>21</v>
      </c>
      <c r="K363" s="1">
        <v>0</v>
      </c>
      <c r="L363" s="2">
        <v>0.5714285714285714</v>
      </c>
      <c r="M363" s="4" t="s">
        <v>1303</v>
      </c>
      <c r="N363" s="4" t="s">
        <v>120</v>
      </c>
    </row>
    <row r="364" spans="1:14" ht="55.2" customHeight="1">
      <c r="A364" s="53" t="s">
        <v>1304</v>
      </c>
      <c r="B364" s="69" t="s">
        <v>554</v>
      </c>
      <c r="C364" s="53">
        <v>1001975180</v>
      </c>
      <c r="D364" s="69" t="s">
        <v>1305</v>
      </c>
      <c r="E364" s="54" t="s">
        <v>1207</v>
      </c>
      <c r="F364" s="223">
        <v>46005</v>
      </c>
      <c r="G364" s="209">
        <v>9999999</v>
      </c>
      <c r="H364" s="9" t="s">
        <v>20</v>
      </c>
      <c r="I364" s="208">
        <v>3333333.0000000005</v>
      </c>
      <c r="J364" s="56" t="s">
        <v>21</v>
      </c>
      <c r="K364" s="1">
        <v>0</v>
      </c>
      <c r="L364" s="2">
        <v>0.66666666666666663</v>
      </c>
      <c r="M364" s="4" t="s">
        <v>1306</v>
      </c>
      <c r="N364" s="4" t="s">
        <v>144</v>
      </c>
    </row>
    <row r="365" spans="1:14" ht="55.2" customHeight="1">
      <c r="A365" s="53" t="s">
        <v>1307</v>
      </c>
      <c r="B365" s="69" t="s">
        <v>545</v>
      </c>
      <c r="C365" s="53">
        <v>1085167167</v>
      </c>
      <c r="D365" s="69" t="s">
        <v>1308</v>
      </c>
      <c r="E365" s="54" t="s">
        <v>1207</v>
      </c>
      <c r="F365" s="224">
        <v>46020</v>
      </c>
      <c r="G365" s="209">
        <v>8750000</v>
      </c>
      <c r="H365" s="9" t="s">
        <v>20</v>
      </c>
      <c r="I365" s="208">
        <v>3750000.0000000005</v>
      </c>
      <c r="J365" s="56" t="s">
        <v>21</v>
      </c>
      <c r="K365" s="1">
        <v>0</v>
      </c>
      <c r="L365" s="2">
        <v>0.5714285714285714</v>
      </c>
      <c r="M365" s="4" t="s">
        <v>1309</v>
      </c>
      <c r="N365" s="4" t="s">
        <v>144</v>
      </c>
    </row>
    <row r="366" spans="1:14" ht="55.2" customHeight="1">
      <c r="A366" s="53" t="s">
        <v>1310</v>
      </c>
      <c r="B366" s="69" t="s">
        <v>618</v>
      </c>
      <c r="C366" s="53">
        <v>1047427782</v>
      </c>
      <c r="D366" s="69" t="s">
        <v>1311</v>
      </c>
      <c r="E366" s="54" t="s">
        <v>1207</v>
      </c>
      <c r="F366" s="223">
        <v>46020</v>
      </c>
      <c r="G366" s="209">
        <v>28000000</v>
      </c>
      <c r="H366" s="9" t="s">
        <v>20</v>
      </c>
      <c r="I366" s="208">
        <v>12000000</v>
      </c>
      <c r="J366" s="56" t="s">
        <v>21</v>
      </c>
      <c r="K366" s="1">
        <v>0</v>
      </c>
      <c r="L366" s="2">
        <v>0.5714285714285714</v>
      </c>
      <c r="M366" s="4" t="s">
        <v>1312</v>
      </c>
      <c r="N366" s="4" t="s">
        <v>120</v>
      </c>
    </row>
    <row r="367" spans="1:14" ht="55.2" customHeight="1">
      <c r="A367" s="53" t="s">
        <v>1313</v>
      </c>
      <c r="B367" s="69" t="s">
        <v>1008</v>
      </c>
      <c r="C367" s="53">
        <v>1143409966</v>
      </c>
      <c r="D367" s="69" t="s">
        <v>1314</v>
      </c>
      <c r="E367" s="54" t="s">
        <v>1207</v>
      </c>
      <c r="F367" s="224">
        <v>46020</v>
      </c>
      <c r="G367" s="209">
        <v>16800000</v>
      </c>
      <c r="H367" s="9" t="s">
        <v>20</v>
      </c>
      <c r="I367" s="208">
        <v>12000000</v>
      </c>
      <c r="J367" s="56" t="s">
        <v>21</v>
      </c>
      <c r="K367" s="1">
        <v>0</v>
      </c>
      <c r="L367" s="2">
        <v>0.2857142857142857</v>
      </c>
      <c r="M367" s="4" t="s">
        <v>1315</v>
      </c>
      <c r="N367" s="4" t="s">
        <v>50</v>
      </c>
    </row>
    <row r="368" spans="1:14" ht="55.2" customHeight="1">
      <c r="A368" s="53" t="s">
        <v>1316</v>
      </c>
      <c r="B368" s="69" t="s">
        <v>205</v>
      </c>
      <c r="C368" s="53">
        <v>1143121641</v>
      </c>
      <c r="D368" s="69" t="s">
        <v>1317</v>
      </c>
      <c r="E368" s="54" t="s">
        <v>1207</v>
      </c>
      <c r="F368" s="223">
        <v>46020</v>
      </c>
      <c r="G368" s="209">
        <v>10500000</v>
      </c>
      <c r="H368" s="9" t="s">
        <v>20</v>
      </c>
      <c r="I368" s="208">
        <v>7500000</v>
      </c>
      <c r="J368" s="56" t="s">
        <v>21</v>
      </c>
      <c r="K368" s="1">
        <v>0</v>
      </c>
      <c r="L368" s="2">
        <v>0.2857142857142857</v>
      </c>
      <c r="M368" s="4" t="s">
        <v>1318</v>
      </c>
      <c r="N368" s="4" t="s">
        <v>50</v>
      </c>
    </row>
    <row r="369" spans="1:14" ht="55.2" customHeight="1">
      <c r="A369" s="53" t="s">
        <v>1319</v>
      </c>
      <c r="B369" s="69" t="s">
        <v>1320</v>
      </c>
      <c r="C369" s="53" t="s">
        <v>1321</v>
      </c>
      <c r="D369" s="69" t="s">
        <v>1322</v>
      </c>
      <c r="E369" s="54" t="s">
        <v>1207</v>
      </c>
      <c r="F369" s="224">
        <v>46022</v>
      </c>
      <c r="G369" s="209">
        <v>8750000</v>
      </c>
      <c r="H369" s="9" t="s">
        <v>20</v>
      </c>
      <c r="I369" s="208">
        <v>6250000</v>
      </c>
      <c r="J369" s="56" t="s">
        <v>21</v>
      </c>
      <c r="K369" s="1">
        <v>0</v>
      </c>
      <c r="L369" s="2">
        <v>0.2857142857142857</v>
      </c>
      <c r="M369" s="4" t="s">
        <v>1323</v>
      </c>
      <c r="N369" s="4" t="s">
        <v>50</v>
      </c>
    </row>
    <row r="370" spans="1:14" ht="55.2" customHeight="1">
      <c r="A370" s="53" t="s">
        <v>1324</v>
      </c>
      <c r="B370" s="69" t="s">
        <v>1111</v>
      </c>
      <c r="C370" s="53">
        <v>45690449</v>
      </c>
      <c r="D370" s="69" t="s">
        <v>1325</v>
      </c>
      <c r="E370" s="54" t="s">
        <v>1207</v>
      </c>
      <c r="F370" s="223">
        <v>46020</v>
      </c>
      <c r="G370" s="209">
        <v>15750000</v>
      </c>
      <c r="H370" s="9" t="s">
        <v>20</v>
      </c>
      <c r="I370" s="208">
        <v>6750000.0000000009</v>
      </c>
      <c r="J370" s="56" t="s">
        <v>21</v>
      </c>
      <c r="K370" s="1">
        <v>0</v>
      </c>
      <c r="L370" s="2">
        <v>0.5714285714285714</v>
      </c>
      <c r="M370" s="4" t="s">
        <v>1326</v>
      </c>
      <c r="N370" s="4" t="s">
        <v>28</v>
      </c>
    </row>
    <row r="371" spans="1:14" ht="55.2" customHeight="1">
      <c r="A371" s="53" t="s">
        <v>1327</v>
      </c>
      <c r="B371" s="69" t="s">
        <v>1328</v>
      </c>
      <c r="C371" s="53">
        <v>1193084459</v>
      </c>
      <c r="D371" s="69" t="s">
        <v>1329</v>
      </c>
      <c r="E371" s="54" t="s">
        <v>1207</v>
      </c>
      <c r="F371" s="224">
        <v>46020</v>
      </c>
      <c r="G371" s="209">
        <v>12250000</v>
      </c>
      <c r="H371" s="9" t="s">
        <v>20</v>
      </c>
      <c r="I371" s="208">
        <v>5250000</v>
      </c>
      <c r="J371" s="56" t="s">
        <v>21</v>
      </c>
      <c r="K371" s="1">
        <v>0</v>
      </c>
      <c r="L371" s="2">
        <v>0.5714285714285714</v>
      </c>
      <c r="M371" s="4" t="s">
        <v>1330</v>
      </c>
      <c r="N371" s="4" t="s">
        <v>28</v>
      </c>
    </row>
    <row r="372" spans="1:14" ht="55.2" customHeight="1">
      <c r="A372" s="53" t="s">
        <v>1331</v>
      </c>
      <c r="B372" s="69" t="s">
        <v>1332</v>
      </c>
      <c r="C372" s="53">
        <v>1001978810</v>
      </c>
      <c r="D372" s="69" t="s">
        <v>1333</v>
      </c>
      <c r="E372" s="54" t="s">
        <v>1207</v>
      </c>
      <c r="F372" s="223">
        <v>46020</v>
      </c>
      <c r="G372" s="209">
        <v>8750000</v>
      </c>
      <c r="H372" s="9" t="s">
        <v>20</v>
      </c>
      <c r="I372" s="208">
        <v>8750000</v>
      </c>
      <c r="J372" s="56" t="s">
        <v>21</v>
      </c>
      <c r="K372" s="1">
        <v>0</v>
      </c>
      <c r="L372" s="2">
        <v>0</v>
      </c>
      <c r="M372" s="4" t="s">
        <v>1334</v>
      </c>
      <c r="N372" s="4" t="s">
        <v>120</v>
      </c>
    </row>
    <row r="373" spans="1:14" ht="55.2" customHeight="1">
      <c r="A373" s="53" t="s">
        <v>1335</v>
      </c>
      <c r="B373" s="69" t="s">
        <v>1336</v>
      </c>
      <c r="C373" s="53">
        <v>1051820864</v>
      </c>
      <c r="D373" s="69" t="s">
        <v>1337</v>
      </c>
      <c r="E373" s="54" t="s">
        <v>1338</v>
      </c>
      <c r="F373" s="224">
        <v>46020</v>
      </c>
      <c r="G373" s="209">
        <v>12250000</v>
      </c>
      <c r="H373" s="9" t="s">
        <v>20</v>
      </c>
      <c r="I373" s="208">
        <v>8750000</v>
      </c>
      <c r="J373" s="56" t="s">
        <v>21</v>
      </c>
      <c r="K373" s="1">
        <v>0</v>
      </c>
      <c r="L373" s="2">
        <v>0.2857142857142857</v>
      </c>
      <c r="M373" s="4" t="s">
        <v>1339</v>
      </c>
      <c r="N373" s="4" t="s">
        <v>120</v>
      </c>
    </row>
    <row r="374" spans="1:14" ht="55.2" customHeight="1">
      <c r="A374" s="53" t="s">
        <v>1340</v>
      </c>
      <c r="B374" s="69" t="s">
        <v>324</v>
      </c>
      <c r="C374" s="53">
        <v>1143337531</v>
      </c>
      <c r="D374" s="69" t="s">
        <v>1341</v>
      </c>
      <c r="E374" s="54" t="s">
        <v>1338</v>
      </c>
      <c r="F374" s="223">
        <v>46020</v>
      </c>
      <c r="G374" s="209">
        <v>15750000</v>
      </c>
      <c r="H374" s="9" t="s">
        <v>20</v>
      </c>
      <c r="I374" s="208">
        <v>6750000.0000000009</v>
      </c>
      <c r="J374" s="56" t="s">
        <v>21</v>
      </c>
      <c r="K374" s="1">
        <v>0</v>
      </c>
      <c r="L374" s="2">
        <v>0.5714285714285714</v>
      </c>
      <c r="M374" s="4" t="s">
        <v>1342</v>
      </c>
      <c r="N374" s="4" t="s">
        <v>327</v>
      </c>
    </row>
    <row r="375" spans="1:14" ht="55.2" customHeight="1">
      <c r="A375" s="53" t="s">
        <v>1343</v>
      </c>
      <c r="B375" s="69" t="s">
        <v>1344</v>
      </c>
      <c r="C375" s="53">
        <v>45754497</v>
      </c>
      <c r="D375" s="69" t="s">
        <v>1345</v>
      </c>
      <c r="E375" s="54" t="s">
        <v>1338</v>
      </c>
      <c r="F375" s="224">
        <v>46007</v>
      </c>
      <c r="G375" s="209">
        <v>12600000</v>
      </c>
      <c r="H375" s="9" t="s">
        <v>20</v>
      </c>
      <c r="I375" s="208">
        <v>4200000.0000000009</v>
      </c>
      <c r="J375" s="56" t="s">
        <v>21</v>
      </c>
      <c r="K375" s="1">
        <v>0</v>
      </c>
      <c r="L375" s="2">
        <v>0.66666666666666663</v>
      </c>
      <c r="M375" s="4" t="s">
        <v>1346</v>
      </c>
      <c r="N375" s="4" t="s">
        <v>144</v>
      </c>
    </row>
    <row r="376" spans="1:14" ht="55.2" customHeight="1">
      <c r="A376" s="53" t="s">
        <v>1347</v>
      </c>
      <c r="B376" s="69" t="s">
        <v>609</v>
      </c>
      <c r="C376" s="53">
        <v>1047397418</v>
      </c>
      <c r="D376" s="69" t="s">
        <v>1348</v>
      </c>
      <c r="E376" s="54" t="s">
        <v>1338</v>
      </c>
      <c r="F376" s="223">
        <v>46015</v>
      </c>
      <c r="G376" s="209">
        <v>6900000</v>
      </c>
      <c r="H376" s="9" t="s">
        <v>20</v>
      </c>
      <c r="I376" s="208">
        <v>4600000.0000000009</v>
      </c>
      <c r="J376" s="56" t="s">
        <v>21</v>
      </c>
      <c r="K376" s="1">
        <v>0</v>
      </c>
      <c r="L376" s="2">
        <v>0.33333333333333331</v>
      </c>
      <c r="M376" s="4" t="s">
        <v>1349</v>
      </c>
      <c r="N376" s="4" t="s">
        <v>120</v>
      </c>
    </row>
    <row r="377" spans="1:14" ht="55.2" customHeight="1">
      <c r="A377" s="53" t="s">
        <v>1350</v>
      </c>
      <c r="B377" s="69" t="s">
        <v>1182</v>
      </c>
      <c r="C377" s="53">
        <v>1053002764</v>
      </c>
      <c r="D377" s="69" t="s">
        <v>1351</v>
      </c>
      <c r="E377" s="54" t="s">
        <v>1338</v>
      </c>
      <c r="F377" s="224">
        <v>45996</v>
      </c>
      <c r="G377" s="209">
        <v>9000000</v>
      </c>
      <c r="H377" s="9" t="s">
        <v>20</v>
      </c>
      <c r="I377" s="208">
        <v>6000000.0000000009</v>
      </c>
      <c r="J377" s="56" t="s">
        <v>21</v>
      </c>
      <c r="K377" s="1">
        <v>0</v>
      </c>
      <c r="L377" s="2">
        <v>0.33333333333333331</v>
      </c>
      <c r="M377" s="4" t="s">
        <v>1352</v>
      </c>
      <c r="N377" s="4" t="s">
        <v>120</v>
      </c>
    </row>
    <row r="378" spans="1:14" ht="55.2" customHeight="1">
      <c r="A378" s="53" t="s">
        <v>1353</v>
      </c>
      <c r="B378" s="69" t="s">
        <v>613</v>
      </c>
      <c r="C378" s="53">
        <v>1143390212</v>
      </c>
      <c r="D378" s="69" t="s">
        <v>1354</v>
      </c>
      <c r="E378" s="54" t="s">
        <v>1338</v>
      </c>
      <c r="F378" s="223">
        <v>46020</v>
      </c>
      <c r="G378" s="209">
        <v>12250000</v>
      </c>
      <c r="H378" s="9" t="s">
        <v>20</v>
      </c>
      <c r="I378" s="208">
        <v>5250000</v>
      </c>
      <c r="J378" s="56" t="s">
        <v>21</v>
      </c>
      <c r="K378" s="1">
        <v>0</v>
      </c>
      <c r="L378" s="2">
        <v>0.5714285714285714</v>
      </c>
      <c r="M378" s="4" t="s">
        <v>1355</v>
      </c>
      <c r="N378" s="4" t="s">
        <v>120</v>
      </c>
    </row>
    <row r="379" spans="1:14" ht="55.2" customHeight="1">
      <c r="A379" s="53" t="s">
        <v>1356</v>
      </c>
      <c r="B379" s="69" t="s">
        <v>1004</v>
      </c>
      <c r="C379" s="53">
        <v>9024968</v>
      </c>
      <c r="D379" s="69" t="s">
        <v>1357</v>
      </c>
      <c r="E379" s="54" t="s">
        <v>1338</v>
      </c>
      <c r="F379" s="224">
        <v>46005</v>
      </c>
      <c r="G379" s="209">
        <v>8750000</v>
      </c>
      <c r="H379" s="9" t="s">
        <v>20</v>
      </c>
      <c r="I379" s="208">
        <v>5250000</v>
      </c>
      <c r="J379" s="56" t="s">
        <v>21</v>
      </c>
      <c r="K379" s="1">
        <v>0</v>
      </c>
      <c r="L379" s="2">
        <v>0.4</v>
      </c>
      <c r="M379" s="4" t="s">
        <v>1358</v>
      </c>
      <c r="N379" s="4" t="s">
        <v>120</v>
      </c>
    </row>
    <row r="380" spans="1:14" ht="55.2" customHeight="1">
      <c r="A380" s="53" t="s">
        <v>1359</v>
      </c>
      <c r="B380" s="69" t="s">
        <v>875</v>
      </c>
      <c r="C380" s="53">
        <v>1143351620</v>
      </c>
      <c r="D380" s="69" t="s">
        <v>1360</v>
      </c>
      <c r="E380" s="54" t="s">
        <v>1338</v>
      </c>
      <c r="F380" s="223">
        <v>46007</v>
      </c>
      <c r="G380" s="209">
        <v>6900000</v>
      </c>
      <c r="H380" s="9" t="s">
        <v>20</v>
      </c>
      <c r="I380" s="208">
        <v>2300000.0000000005</v>
      </c>
      <c r="J380" s="56" t="s">
        <v>21</v>
      </c>
      <c r="K380" s="1">
        <v>0</v>
      </c>
      <c r="L380" s="2">
        <v>0.66666666666666663</v>
      </c>
      <c r="M380" s="4" t="s">
        <v>1361</v>
      </c>
      <c r="N380" s="4" t="s">
        <v>120</v>
      </c>
    </row>
    <row r="381" spans="1:14" ht="55.2" customHeight="1">
      <c r="A381" s="53" t="s">
        <v>1362</v>
      </c>
      <c r="B381" s="69" t="s">
        <v>875</v>
      </c>
      <c r="C381" s="53">
        <v>1047420993</v>
      </c>
      <c r="D381" s="69" t="s">
        <v>1363</v>
      </c>
      <c r="E381" s="54" t="s">
        <v>1338</v>
      </c>
      <c r="F381" s="224">
        <v>46007</v>
      </c>
      <c r="G381" s="209">
        <v>8400000</v>
      </c>
      <c r="H381" s="9" t="s">
        <v>20</v>
      </c>
      <c r="I381" s="208">
        <v>5600000.0000000009</v>
      </c>
      <c r="J381" s="56" t="s">
        <v>21</v>
      </c>
      <c r="K381" s="1">
        <v>0</v>
      </c>
      <c r="L381" s="2">
        <v>0.33333333333333331</v>
      </c>
      <c r="M381" s="4" t="s">
        <v>1364</v>
      </c>
      <c r="N381" s="4" t="s">
        <v>120</v>
      </c>
    </row>
    <row r="382" spans="1:14" ht="55.2" customHeight="1">
      <c r="A382" s="53" t="s">
        <v>1365</v>
      </c>
      <c r="B382" s="69" t="s">
        <v>1366</v>
      </c>
      <c r="C382" s="53">
        <v>73156463</v>
      </c>
      <c r="D382" s="69" t="s">
        <v>1367</v>
      </c>
      <c r="E382" s="54" t="s">
        <v>1338</v>
      </c>
      <c r="F382" s="223">
        <v>46014</v>
      </c>
      <c r="G382" s="209">
        <v>10500000</v>
      </c>
      <c r="H382" s="9" t="s">
        <v>20</v>
      </c>
      <c r="I382" s="208">
        <v>7000000.0000000009</v>
      </c>
      <c r="J382" s="56" t="s">
        <v>21</v>
      </c>
      <c r="K382" s="1">
        <v>0</v>
      </c>
      <c r="L382" s="2">
        <v>0.33333333333333331</v>
      </c>
      <c r="M382" s="4" t="s">
        <v>1368</v>
      </c>
      <c r="N382" s="4" t="s">
        <v>120</v>
      </c>
    </row>
    <row r="383" spans="1:14" ht="55.2" customHeight="1">
      <c r="A383" s="53" t="s">
        <v>1369</v>
      </c>
      <c r="B383" s="69" t="s">
        <v>613</v>
      </c>
      <c r="C383" s="53">
        <v>32748517</v>
      </c>
      <c r="D383" s="69" t="s">
        <v>1370</v>
      </c>
      <c r="E383" s="54" t="s">
        <v>1338</v>
      </c>
      <c r="F383" s="224">
        <v>46007</v>
      </c>
      <c r="G383" s="209">
        <v>10500000</v>
      </c>
      <c r="H383" s="9" t="s">
        <v>20</v>
      </c>
      <c r="I383" s="208">
        <v>10500000</v>
      </c>
      <c r="J383" s="56" t="s">
        <v>21</v>
      </c>
      <c r="K383" s="1">
        <v>0</v>
      </c>
      <c r="L383" s="2">
        <v>0</v>
      </c>
      <c r="M383" s="4" t="s">
        <v>1371</v>
      </c>
      <c r="N383" s="4" t="s">
        <v>120</v>
      </c>
    </row>
    <row r="384" spans="1:14" ht="55.2" customHeight="1">
      <c r="A384" s="53" t="s">
        <v>1372</v>
      </c>
      <c r="B384" s="69" t="s">
        <v>690</v>
      </c>
      <c r="C384" s="53">
        <v>1128049157</v>
      </c>
      <c r="D384" s="69" t="s">
        <v>1373</v>
      </c>
      <c r="E384" s="54" t="s">
        <v>1338</v>
      </c>
      <c r="F384" s="223">
        <v>46013</v>
      </c>
      <c r="G384" s="209">
        <v>8400000</v>
      </c>
      <c r="H384" s="9" t="s">
        <v>20</v>
      </c>
      <c r="I384" s="208">
        <v>5600000.0000000009</v>
      </c>
      <c r="J384" s="56" t="s">
        <v>21</v>
      </c>
      <c r="K384" s="1">
        <v>0</v>
      </c>
      <c r="L384" s="2">
        <v>0.33333333333333331</v>
      </c>
      <c r="M384" s="4" t="s">
        <v>1374</v>
      </c>
      <c r="N384" s="4" t="s">
        <v>120</v>
      </c>
    </row>
    <row r="385" spans="1:14" ht="55.2" customHeight="1">
      <c r="A385" s="53" t="s">
        <v>1375</v>
      </c>
      <c r="B385" s="69" t="s">
        <v>613</v>
      </c>
      <c r="C385" s="53">
        <v>1128047635</v>
      </c>
      <c r="D385" s="69" t="s">
        <v>1376</v>
      </c>
      <c r="E385" s="54" t="s">
        <v>1338</v>
      </c>
      <c r="F385" s="224">
        <v>46007</v>
      </c>
      <c r="G385" s="209">
        <v>10500000</v>
      </c>
      <c r="H385" s="9" t="s">
        <v>20</v>
      </c>
      <c r="I385" s="208">
        <v>3500000.0000000005</v>
      </c>
      <c r="J385" s="56" t="s">
        <v>21</v>
      </c>
      <c r="K385" s="1">
        <v>0</v>
      </c>
      <c r="L385" s="2">
        <v>0.66666666666666663</v>
      </c>
      <c r="M385" s="4" t="s">
        <v>1377</v>
      </c>
      <c r="N385" s="4" t="s">
        <v>120</v>
      </c>
    </row>
    <row r="386" spans="1:14" ht="55.2" customHeight="1">
      <c r="A386" s="53" t="s">
        <v>1378</v>
      </c>
      <c r="B386" s="69" t="s">
        <v>618</v>
      </c>
      <c r="C386" s="53">
        <v>22494261</v>
      </c>
      <c r="D386" s="69" t="s">
        <v>1379</v>
      </c>
      <c r="E386" s="54" t="s">
        <v>1338</v>
      </c>
      <c r="F386" s="223">
        <v>46007</v>
      </c>
      <c r="G386" s="209">
        <v>18000000</v>
      </c>
      <c r="H386" s="9" t="s">
        <v>20</v>
      </c>
      <c r="I386" s="208">
        <v>6000000.0000000009</v>
      </c>
      <c r="J386" s="56" t="s">
        <v>21</v>
      </c>
      <c r="K386" s="1">
        <v>0</v>
      </c>
      <c r="L386" s="2">
        <v>0.66666666666666663</v>
      </c>
      <c r="M386" s="4" t="s">
        <v>1380</v>
      </c>
      <c r="N386" s="4" t="s">
        <v>120</v>
      </c>
    </row>
    <row r="387" spans="1:14" ht="55.2" customHeight="1">
      <c r="A387" s="53" t="s">
        <v>1381</v>
      </c>
      <c r="B387" s="69" t="s">
        <v>875</v>
      </c>
      <c r="C387" s="53">
        <v>1143365729</v>
      </c>
      <c r="D387" s="69" t="s">
        <v>1382</v>
      </c>
      <c r="E387" s="54" t="s">
        <v>1338</v>
      </c>
      <c r="F387" s="225">
        <v>46014</v>
      </c>
      <c r="G387" s="209">
        <v>7000000</v>
      </c>
      <c r="H387" s="9" t="s">
        <v>20</v>
      </c>
      <c r="I387" s="208">
        <v>7000000</v>
      </c>
      <c r="J387" s="56" t="s">
        <v>21</v>
      </c>
      <c r="K387" s="1">
        <v>-1400000</v>
      </c>
      <c r="L387" s="2">
        <v>0</v>
      </c>
      <c r="M387" s="4" t="s">
        <v>1383</v>
      </c>
      <c r="N387" s="4" t="s">
        <v>120</v>
      </c>
    </row>
    <row r="388" spans="1:14" ht="55.2" customHeight="1">
      <c r="A388" s="53" t="s">
        <v>1384</v>
      </c>
      <c r="B388" s="69" t="s">
        <v>1004</v>
      </c>
      <c r="C388" s="53">
        <v>1047402492</v>
      </c>
      <c r="D388" s="69" t="s">
        <v>1385</v>
      </c>
      <c r="E388" s="54" t="s">
        <v>1338</v>
      </c>
      <c r="F388" s="224">
        <v>46009</v>
      </c>
      <c r="G388" s="209">
        <v>10500000</v>
      </c>
      <c r="H388" s="9" t="s">
        <v>20</v>
      </c>
      <c r="I388" s="208">
        <v>3500000.0000000005</v>
      </c>
      <c r="J388" s="56" t="s">
        <v>21</v>
      </c>
      <c r="K388" s="1">
        <v>0</v>
      </c>
      <c r="L388" s="2">
        <v>0.66666666666666663</v>
      </c>
      <c r="M388" s="4" t="s">
        <v>1386</v>
      </c>
      <c r="N388" s="4" t="s">
        <v>120</v>
      </c>
    </row>
    <row r="389" spans="1:14" ht="55.2" customHeight="1">
      <c r="A389" s="53" t="s">
        <v>1387</v>
      </c>
      <c r="B389" s="69" t="s">
        <v>613</v>
      </c>
      <c r="C389" s="53">
        <v>1047380104</v>
      </c>
      <c r="D389" s="69" t="s">
        <v>1388</v>
      </c>
      <c r="E389" s="54" t="s">
        <v>1338</v>
      </c>
      <c r="F389" s="223">
        <v>46013</v>
      </c>
      <c r="G389" s="209">
        <v>10500000</v>
      </c>
      <c r="H389" s="9" t="s">
        <v>20</v>
      </c>
      <c r="I389" s="208">
        <v>7000000.0000000009</v>
      </c>
      <c r="J389" s="56" t="s">
        <v>21</v>
      </c>
      <c r="K389" s="1">
        <v>0</v>
      </c>
      <c r="L389" s="2">
        <v>0.33333333333333331</v>
      </c>
      <c r="M389" s="4" t="s">
        <v>1389</v>
      </c>
      <c r="N389" s="4" t="s">
        <v>120</v>
      </c>
    </row>
    <row r="390" spans="1:14" ht="55.2" customHeight="1">
      <c r="A390" s="53" t="s">
        <v>1390</v>
      </c>
      <c r="B390" s="69" t="s">
        <v>1391</v>
      </c>
      <c r="C390" s="53">
        <v>1047409541</v>
      </c>
      <c r="D390" s="69" t="s">
        <v>1392</v>
      </c>
      <c r="E390" s="54" t="s">
        <v>1338</v>
      </c>
      <c r="F390" s="224">
        <v>46007</v>
      </c>
      <c r="G390" s="209">
        <v>9000000</v>
      </c>
      <c r="H390" s="9" t="s">
        <v>20</v>
      </c>
      <c r="I390" s="208">
        <v>9000000</v>
      </c>
      <c r="J390" s="56" t="s">
        <v>21</v>
      </c>
      <c r="K390" s="1">
        <v>0</v>
      </c>
      <c r="L390" s="2">
        <v>0</v>
      </c>
      <c r="M390" s="4" t="s">
        <v>1393</v>
      </c>
      <c r="N390" s="4" t="s">
        <v>120</v>
      </c>
    </row>
    <row r="391" spans="1:14" ht="55.2" customHeight="1">
      <c r="A391" s="53" t="s">
        <v>1394</v>
      </c>
      <c r="B391" s="69" t="s">
        <v>613</v>
      </c>
      <c r="C391" s="53">
        <v>7920113</v>
      </c>
      <c r="D391" s="69" t="s">
        <v>1395</v>
      </c>
      <c r="E391" s="54" t="s">
        <v>1338</v>
      </c>
      <c r="F391" s="223">
        <v>46007</v>
      </c>
      <c r="G391" s="209">
        <v>10500000</v>
      </c>
      <c r="H391" s="9" t="s">
        <v>20</v>
      </c>
      <c r="I391" s="208">
        <v>3500000.0000000005</v>
      </c>
      <c r="J391" s="56" t="s">
        <v>21</v>
      </c>
      <c r="K391" s="1">
        <v>0</v>
      </c>
      <c r="L391" s="2">
        <v>0.66666666666666663</v>
      </c>
      <c r="M391" s="4" t="s">
        <v>1396</v>
      </c>
      <c r="N391" s="4" t="s">
        <v>120</v>
      </c>
    </row>
    <row r="392" spans="1:14" ht="55.2" customHeight="1">
      <c r="A392" s="53" t="s">
        <v>1397</v>
      </c>
      <c r="B392" s="69" t="s">
        <v>613</v>
      </c>
      <c r="C392" s="53">
        <v>1143366351</v>
      </c>
      <c r="D392" s="69" t="s">
        <v>1398</v>
      </c>
      <c r="E392" s="54" t="s">
        <v>1338</v>
      </c>
      <c r="F392" s="224">
        <v>46007</v>
      </c>
      <c r="G392" s="209">
        <v>12000000</v>
      </c>
      <c r="H392" s="9" t="s">
        <v>20</v>
      </c>
      <c r="I392" s="208">
        <v>12000000</v>
      </c>
      <c r="J392" s="56" t="s">
        <v>21</v>
      </c>
      <c r="K392" s="1">
        <v>0</v>
      </c>
      <c r="L392" s="2">
        <v>0</v>
      </c>
      <c r="M392" s="4" t="s">
        <v>1399</v>
      </c>
      <c r="N392" s="4" t="s">
        <v>120</v>
      </c>
    </row>
    <row r="393" spans="1:14" ht="55.2" customHeight="1">
      <c r="A393" s="53" t="s">
        <v>1400</v>
      </c>
      <c r="B393" s="69" t="s">
        <v>1401</v>
      </c>
      <c r="C393" s="53">
        <v>1050038756</v>
      </c>
      <c r="D393" s="69" t="s">
        <v>1402</v>
      </c>
      <c r="E393" s="54" t="s">
        <v>1338</v>
      </c>
      <c r="F393" s="223">
        <v>46013</v>
      </c>
      <c r="G393" s="209">
        <v>10500000</v>
      </c>
      <c r="H393" s="9" t="s">
        <v>20</v>
      </c>
      <c r="I393" s="208">
        <v>7000000.0000000009</v>
      </c>
      <c r="J393" s="56" t="s">
        <v>21</v>
      </c>
      <c r="K393" s="1">
        <v>0</v>
      </c>
      <c r="L393" s="2">
        <v>0.33333333333333331</v>
      </c>
      <c r="M393" s="4" t="s">
        <v>1403</v>
      </c>
      <c r="N393" s="4" t="s">
        <v>120</v>
      </c>
    </row>
    <row r="394" spans="1:14" ht="55.2" customHeight="1">
      <c r="A394" s="53" t="s">
        <v>1404</v>
      </c>
      <c r="B394" s="69" t="s">
        <v>1391</v>
      </c>
      <c r="C394" s="53">
        <v>1143408950</v>
      </c>
      <c r="D394" s="69" t="s">
        <v>1405</v>
      </c>
      <c r="E394" s="54" t="s">
        <v>1338</v>
      </c>
      <c r="F394" s="224">
        <v>46007</v>
      </c>
      <c r="G394" s="209">
        <v>9000000</v>
      </c>
      <c r="H394" s="9" t="s">
        <v>20</v>
      </c>
      <c r="I394" s="208">
        <v>9000000</v>
      </c>
      <c r="J394" s="56" t="s">
        <v>21</v>
      </c>
      <c r="K394" s="1">
        <v>0</v>
      </c>
      <c r="L394" s="2">
        <v>0</v>
      </c>
      <c r="M394" s="4" t="s">
        <v>1406</v>
      </c>
      <c r="N394" s="4" t="s">
        <v>120</v>
      </c>
    </row>
    <row r="395" spans="1:14" ht="55.2" customHeight="1">
      <c r="A395" s="53" t="s">
        <v>1407</v>
      </c>
      <c r="B395" s="69" t="s">
        <v>613</v>
      </c>
      <c r="C395" s="53">
        <v>1002412591</v>
      </c>
      <c r="D395" s="69" t="s">
        <v>1408</v>
      </c>
      <c r="E395" s="54" t="s">
        <v>1338</v>
      </c>
      <c r="F395" s="223">
        <v>46007</v>
      </c>
      <c r="G395" s="209">
        <v>10500000</v>
      </c>
      <c r="H395" s="9" t="s">
        <v>20</v>
      </c>
      <c r="I395" s="208">
        <v>3500000.0000000005</v>
      </c>
      <c r="J395" s="56" t="s">
        <v>21</v>
      </c>
      <c r="K395" s="1">
        <v>0</v>
      </c>
      <c r="L395" s="2">
        <v>0.66666666666666663</v>
      </c>
      <c r="M395" s="4" t="s">
        <v>1409</v>
      </c>
      <c r="N395" s="4" t="s">
        <v>120</v>
      </c>
    </row>
    <row r="396" spans="1:14" ht="55.2" customHeight="1">
      <c r="A396" s="53" t="s">
        <v>1410</v>
      </c>
      <c r="B396" s="69" t="s">
        <v>609</v>
      </c>
      <c r="C396" s="53" t="s">
        <v>1411</v>
      </c>
      <c r="D396" s="69" t="s">
        <v>1412</v>
      </c>
      <c r="E396" s="54" t="s">
        <v>1338</v>
      </c>
      <c r="F396" s="224">
        <v>46009</v>
      </c>
      <c r="G396" s="209">
        <v>6900000</v>
      </c>
      <c r="H396" s="9" t="s">
        <v>20</v>
      </c>
      <c r="I396" s="208">
        <v>2300000.0000000005</v>
      </c>
      <c r="J396" s="56" t="s">
        <v>21</v>
      </c>
      <c r="K396" s="1">
        <v>0</v>
      </c>
      <c r="L396" s="2">
        <v>0.66666666666666663</v>
      </c>
      <c r="M396" s="4" t="s">
        <v>1413</v>
      </c>
      <c r="N396" s="4" t="s">
        <v>120</v>
      </c>
    </row>
    <row r="397" spans="1:14" ht="55.2" customHeight="1">
      <c r="A397" s="53" t="s">
        <v>1414</v>
      </c>
      <c r="B397" s="69" t="s">
        <v>633</v>
      </c>
      <c r="C397" s="53">
        <v>1143344130</v>
      </c>
      <c r="D397" s="69" t="s">
        <v>1415</v>
      </c>
      <c r="E397" s="54" t="s">
        <v>1338</v>
      </c>
      <c r="F397" s="223">
        <v>46020</v>
      </c>
      <c r="G397" s="209">
        <v>14000000</v>
      </c>
      <c r="H397" s="9" t="s">
        <v>20</v>
      </c>
      <c r="I397" s="208">
        <v>6000000</v>
      </c>
      <c r="J397" s="56" t="s">
        <v>21</v>
      </c>
      <c r="K397" s="1">
        <v>0</v>
      </c>
      <c r="L397" s="2">
        <v>0.5714285714285714</v>
      </c>
      <c r="M397" s="4" t="s">
        <v>1416</v>
      </c>
      <c r="N397" s="4" t="s">
        <v>65</v>
      </c>
    </row>
    <row r="398" spans="1:14" ht="55.2" customHeight="1">
      <c r="A398" s="53" t="s">
        <v>1417</v>
      </c>
      <c r="B398" s="69" t="s">
        <v>1012</v>
      </c>
      <c r="C398" s="53">
        <v>1151448660</v>
      </c>
      <c r="D398" s="69" t="s">
        <v>1418</v>
      </c>
      <c r="E398" s="54" t="s">
        <v>1338</v>
      </c>
      <c r="F398" s="224">
        <v>46007</v>
      </c>
      <c r="G398" s="209">
        <v>15000000</v>
      </c>
      <c r="H398" s="9" t="s">
        <v>20</v>
      </c>
      <c r="I398" s="208">
        <v>5000000.0000000009</v>
      </c>
      <c r="J398" s="56" t="s">
        <v>21</v>
      </c>
      <c r="K398" s="1">
        <v>0</v>
      </c>
      <c r="L398" s="2">
        <v>0.66666666666666663</v>
      </c>
      <c r="M398" s="4" t="s">
        <v>1419</v>
      </c>
      <c r="N398" s="4" t="s">
        <v>55</v>
      </c>
    </row>
    <row r="399" spans="1:14" ht="55.2" customHeight="1">
      <c r="A399" s="53" t="s">
        <v>1420</v>
      </c>
      <c r="B399" s="69" t="s">
        <v>106</v>
      </c>
      <c r="C399" s="53">
        <v>9154575</v>
      </c>
      <c r="D399" s="69" t="s">
        <v>1421</v>
      </c>
      <c r="E399" s="54" t="s">
        <v>1338</v>
      </c>
      <c r="F399" s="223">
        <v>46007</v>
      </c>
      <c r="G399" s="209">
        <v>8100000</v>
      </c>
      <c r="H399" s="9" t="s">
        <v>20</v>
      </c>
      <c r="I399" s="208">
        <v>5400000.0000000009</v>
      </c>
      <c r="J399" s="56" t="s">
        <v>21</v>
      </c>
      <c r="K399" s="1">
        <v>0</v>
      </c>
      <c r="L399" s="2">
        <v>0.33333333333333331</v>
      </c>
      <c r="M399" s="4" t="s">
        <v>1422</v>
      </c>
      <c r="N399" s="4" t="s">
        <v>109</v>
      </c>
    </row>
    <row r="400" spans="1:14" ht="55.2" customHeight="1">
      <c r="A400" s="53" t="s">
        <v>1423</v>
      </c>
      <c r="B400" s="69" t="s">
        <v>106</v>
      </c>
      <c r="C400" s="53">
        <v>9155431</v>
      </c>
      <c r="D400" s="69" t="s">
        <v>1424</v>
      </c>
      <c r="E400" s="54" t="s">
        <v>1338</v>
      </c>
      <c r="F400" s="224">
        <v>46007</v>
      </c>
      <c r="G400" s="209">
        <v>8100000</v>
      </c>
      <c r="H400" s="9" t="s">
        <v>20</v>
      </c>
      <c r="I400" s="208">
        <v>2700000.0000000005</v>
      </c>
      <c r="J400" s="56" t="s">
        <v>21</v>
      </c>
      <c r="K400" s="1">
        <v>0</v>
      </c>
      <c r="L400" s="2">
        <v>0.66666666666666663</v>
      </c>
      <c r="M400" s="4" t="s">
        <v>1425</v>
      </c>
      <c r="N400" s="4" t="s">
        <v>109</v>
      </c>
    </row>
    <row r="401" spans="1:14" ht="55.2" customHeight="1">
      <c r="A401" s="53" t="s">
        <v>1426</v>
      </c>
      <c r="B401" s="69" t="s">
        <v>1427</v>
      </c>
      <c r="C401" s="53">
        <v>45550307</v>
      </c>
      <c r="D401" s="69" t="s">
        <v>1428</v>
      </c>
      <c r="E401" s="54" t="s">
        <v>1338</v>
      </c>
      <c r="F401" s="223">
        <v>46007</v>
      </c>
      <c r="G401" s="209">
        <v>12000000</v>
      </c>
      <c r="H401" s="9" t="s">
        <v>20</v>
      </c>
      <c r="I401" s="208">
        <v>8000000.0000000009</v>
      </c>
      <c r="J401" s="56" t="s">
        <v>21</v>
      </c>
      <c r="K401" s="1">
        <v>0</v>
      </c>
      <c r="L401" s="2">
        <v>0.33333333333333331</v>
      </c>
      <c r="M401" s="4" t="s">
        <v>1429</v>
      </c>
      <c r="N401" s="4" t="s">
        <v>109</v>
      </c>
    </row>
    <row r="402" spans="1:14" ht="55.2" customHeight="1">
      <c r="A402" s="53" t="s">
        <v>1430</v>
      </c>
      <c r="B402" s="69" t="s">
        <v>690</v>
      </c>
      <c r="C402" s="53">
        <v>45400536</v>
      </c>
      <c r="D402" s="69" t="s">
        <v>1431</v>
      </c>
      <c r="E402" s="54" t="s">
        <v>1338</v>
      </c>
      <c r="F402" s="224">
        <v>46020</v>
      </c>
      <c r="G402" s="209">
        <v>8400000</v>
      </c>
      <c r="H402" s="9" t="s">
        <v>20</v>
      </c>
      <c r="I402" s="208">
        <v>8400000</v>
      </c>
      <c r="J402" s="56" t="s">
        <v>21</v>
      </c>
      <c r="K402" s="1">
        <v>0</v>
      </c>
      <c r="L402" s="2">
        <v>0</v>
      </c>
      <c r="M402" s="4" t="s">
        <v>1432</v>
      </c>
      <c r="N402" s="4" t="s">
        <v>120</v>
      </c>
    </row>
    <row r="403" spans="1:14" ht="55.2" customHeight="1">
      <c r="A403" s="53" t="s">
        <v>1433</v>
      </c>
      <c r="B403" s="69" t="s">
        <v>609</v>
      </c>
      <c r="C403" s="53">
        <v>72199154</v>
      </c>
      <c r="D403" s="69" t="s">
        <v>1434</v>
      </c>
      <c r="E403" s="54" t="s">
        <v>1338</v>
      </c>
      <c r="F403" s="223">
        <v>45845</v>
      </c>
      <c r="G403" s="209">
        <v>6900000</v>
      </c>
      <c r="H403" s="9" t="s">
        <v>20</v>
      </c>
      <c r="I403" s="208">
        <v>6900000</v>
      </c>
      <c r="J403" s="56" t="s">
        <v>21</v>
      </c>
      <c r="K403" s="1">
        <v>0</v>
      </c>
      <c r="L403" s="2">
        <v>0</v>
      </c>
      <c r="M403" s="4" t="s">
        <v>1435</v>
      </c>
      <c r="N403" s="4" t="s">
        <v>120</v>
      </c>
    </row>
    <row r="404" spans="1:14" ht="55.2" customHeight="1">
      <c r="A404" s="53" t="s">
        <v>1436</v>
      </c>
      <c r="B404" s="69" t="s">
        <v>618</v>
      </c>
      <c r="C404" s="53">
        <v>33066046</v>
      </c>
      <c r="D404" s="69" t="s">
        <v>1437</v>
      </c>
      <c r="E404" s="54" t="s">
        <v>1338</v>
      </c>
      <c r="F404" s="224">
        <v>46007</v>
      </c>
      <c r="G404" s="209">
        <v>18000000</v>
      </c>
      <c r="H404" s="9" t="s">
        <v>20</v>
      </c>
      <c r="I404" s="208">
        <v>12000000.000000002</v>
      </c>
      <c r="J404" s="56" t="s">
        <v>21</v>
      </c>
      <c r="K404" s="1">
        <v>0</v>
      </c>
      <c r="L404" s="2">
        <v>0.33333333333333331</v>
      </c>
      <c r="M404" s="4" t="s">
        <v>1438</v>
      </c>
      <c r="N404" s="4" t="s">
        <v>120</v>
      </c>
    </row>
    <row r="405" spans="1:14" ht="55.2" customHeight="1">
      <c r="A405" s="53" t="s">
        <v>1439</v>
      </c>
      <c r="B405" s="69" t="s">
        <v>677</v>
      </c>
      <c r="C405" s="53">
        <v>1051447067</v>
      </c>
      <c r="D405" s="69" t="s">
        <v>1440</v>
      </c>
      <c r="E405" s="54" t="s">
        <v>1338</v>
      </c>
      <c r="F405" s="223">
        <v>46014</v>
      </c>
      <c r="G405" s="209">
        <v>10500000</v>
      </c>
      <c r="H405" s="9" t="s">
        <v>20</v>
      </c>
      <c r="I405" s="208">
        <v>7000000.0000000009</v>
      </c>
      <c r="J405" s="56" t="s">
        <v>21</v>
      </c>
      <c r="K405" s="1">
        <v>0</v>
      </c>
      <c r="L405" s="2">
        <v>0.33333333333333331</v>
      </c>
      <c r="M405" s="4" t="s">
        <v>1441</v>
      </c>
      <c r="N405" s="4" t="s">
        <v>120</v>
      </c>
    </row>
    <row r="406" spans="1:14" ht="55.2" customHeight="1">
      <c r="A406" s="53" t="s">
        <v>1442</v>
      </c>
      <c r="B406" s="69" t="s">
        <v>613</v>
      </c>
      <c r="C406" s="53">
        <v>9021436</v>
      </c>
      <c r="D406" s="69" t="s">
        <v>1443</v>
      </c>
      <c r="E406" s="54" t="s">
        <v>1338</v>
      </c>
      <c r="F406" s="224">
        <v>46009</v>
      </c>
      <c r="G406" s="209">
        <v>12000000</v>
      </c>
      <c r="H406" s="9" t="s">
        <v>20</v>
      </c>
      <c r="I406" s="208">
        <v>8000000.0000000009</v>
      </c>
      <c r="J406" s="56" t="s">
        <v>21</v>
      </c>
      <c r="K406" s="1">
        <v>0</v>
      </c>
      <c r="L406" s="2">
        <v>0.33333333333333331</v>
      </c>
      <c r="M406" s="4" t="s">
        <v>1444</v>
      </c>
      <c r="N406" s="4" t="s">
        <v>120</v>
      </c>
    </row>
    <row r="407" spans="1:14" ht="55.2" customHeight="1">
      <c r="A407" s="53" t="s">
        <v>1445</v>
      </c>
      <c r="B407" s="69" t="s">
        <v>130</v>
      </c>
      <c r="C407" s="53">
        <v>30844734</v>
      </c>
      <c r="D407" s="69" t="s">
        <v>1446</v>
      </c>
      <c r="E407" s="54" t="s">
        <v>1338</v>
      </c>
      <c r="F407" s="223">
        <v>46007</v>
      </c>
      <c r="G407" s="209">
        <v>12000000</v>
      </c>
      <c r="H407" s="9" t="s">
        <v>20</v>
      </c>
      <c r="I407" s="208">
        <v>4000000.0000000005</v>
      </c>
      <c r="J407" s="56" t="s">
        <v>21</v>
      </c>
      <c r="K407" s="1">
        <v>0</v>
      </c>
      <c r="L407" s="2">
        <v>0.66666666666666663</v>
      </c>
      <c r="M407" s="4" t="s">
        <v>1447</v>
      </c>
      <c r="N407" s="4" t="s">
        <v>120</v>
      </c>
    </row>
    <row r="408" spans="1:14" ht="55.2" customHeight="1">
      <c r="A408" s="53" t="s">
        <v>1448</v>
      </c>
      <c r="B408" s="69" t="s">
        <v>1391</v>
      </c>
      <c r="C408" s="53">
        <v>1047507533</v>
      </c>
      <c r="D408" s="69" t="s">
        <v>1449</v>
      </c>
      <c r="E408" s="54" t="s">
        <v>1338</v>
      </c>
      <c r="F408" s="224">
        <v>46013</v>
      </c>
      <c r="G408" s="209">
        <v>10500000</v>
      </c>
      <c r="H408" s="9" t="s">
        <v>20</v>
      </c>
      <c r="I408" s="208">
        <v>7000000.0000000009</v>
      </c>
      <c r="J408" s="56" t="s">
        <v>21</v>
      </c>
      <c r="K408" s="1">
        <v>0</v>
      </c>
      <c r="L408" s="2">
        <v>0.33333333333333331</v>
      </c>
      <c r="M408" s="4" t="s">
        <v>1450</v>
      </c>
      <c r="N408" s="4" t="s">
        <v>120</v>
      </c>
    </row>
    <row r="409" spans="1:14" ht="55.2" customHeight="1">
      <c r="A409" s="53" t="s">
        <v>1451</v>
      </c>
      <c r="B409" s="69" t="s">
        <v>1452</v>
      </c>
      <c r="C409" s="53">
        <v>7931011</v>
      </c>
      <c r="D409" s="69" t="s">
        <v>1453</v>
      </c>
      <c r="E409" s="54" t="s">
        <v>1338</v>
      </c>
      <c r="F409" s="223">
        <v>46009</v>
      </c>
      <c r="G409" s="209">
        <v>18000000</v>
      </c>
      <c r="H409" s="9" t="s">
        <v>20</v>
      </c>
      <c r="I409" s="208">
        <v>18000000</v>
      </c>
      <c r="J409" s="56" t="s">
        <v>21</v>
      </c>
      <c r="K409" s="1">
        <v>0</v>
      </c>
      <c r="L409" s="2">
        <v>0</v>
      </c>
      <c r="M409" s="4" t="s">
        <v>1454</v>
      </c>
      <c r="N409" s="4" t="s">
        <v>1455</v>
      </c>
    </row>
    <row r="410" spans="1:14" ht="55.2" customHeight="1">
      <c r="A410" s="53" t="s">
        <v>1456</v>
      </c>
      <c r="B410" s="69" t="s">
        <v>1452</v>
      </c>
      <c r="C410" s="53">
        <v>1143258094</v>
      </c>
      <c r="D410" s="69" t="s">
        <v>1457</v>
      </c>
      <c r="E410" s="54" t="s">
        <v>1338</v>
      </c>
      <c r="F410" s="224">
        <v>46009</v>
      </c>
      <c r="G410" s="209">
        <v>18000000</v>
      </c>
      <c r="H410" s="9" t="s">
        <v>20</v>
      </c>
      <c r="I410" s="208">
        <v>12000000.000000002</v>
      </c>
      <c r="J410" s="56" t="s">
        <v>21</v>
      </c>
      <c r="K410" s="1">
        <v>0</v>
      </c>
      <c r="L410" s="2">
        <v>0.33333333333333331</v>
      </c>
      <c r="M410" s="4" t="s">
        <v>1458</v>
      </c>
      <c r="N410" s="4" t="s">
        <v>1455</v>
      </c>
    </row>
    <row r="411" spans="1:14" ht="55.2" customHeight="1">
      <c r="A411" s="53" t="s">
        <v>1459</v>
      </c>
      <c r="B411" s="69" t="s">
        <v>1452</v>
      </c>
      <c r="C411" s="53">
        <v>1020411628</v>
      </c>
      <c r="D411" s="69" t="s">
        <v>1460</v>
      </c>
      <c r="E411" s="54" t="s">
        <v>1338</v>
      </c>
      <c r="F411" s="223">
        <v>46012</v>
      </c>
      <c r="G411" s="209">
        <v>18000000</v>
      </c>
      <c r="H411" s="9" t="s">
        <v>20</v>
      </c>
      <c r="I411" s="208">
        <v>18000000</v>
      </c>
      <c r="J411" s="56" t="s">
        <v>21</v>
      </c>
      <c r="K411" s="1">
        <v>0</v>
      </c>
      <c r="L411" s="2">
        <v>0</v>
      </c>
      <c r="M411" s="4" t="s">
        <v>1461</v>
      </c>
      <c r="N411" s="4" t="s">
        <v>1455</v>
      </c>
    </row>
    <row r="412" spans="1:14" ht="55.2" customHeight="1">
      <c r="A412" s="53" t="s">
        <v>1462</v>
      </c>
      <c r="B412" s="69" t="s">
        <v>1463</v>
      </c>
      <c r="C412" s="53">
        <v>1143338962</v>
      </c>
      <c r="D412" s="69" t="s">
        <v>1464</v>
      </c>
      <c r="E412" s="54" t="s">
        <v>1338</v>
      </c>
      <c r="F412" s="224">
        <v>46009</v>
      </c>
      <c r="G412" s="209">
        <v>12000000</v>
      </c>
      <c r="H412" s="9" t="s">
        <v>20</v>
      </c>
      <c r="I412" s="208">
        <v>8000000.0000000009</v>
      </c>
      <c r="J412" s="56" t="s">
        <v>21</v>
      </c>
      <c r="K412" s="1">
        <v>0</v>
      </c>
      <c r="L412" s="2">
        <v>0.33333333333333331</v>
      </c>
      <c r="M412" s="4" t="s">
        <v>1465</v>
      </c>
      <c r="N412" s="4" t="s">
        <v>33</v>
      </c>
    </row>
    <row r="413" spans="1:14" ht="55.2" customHeight="1">
      <c r="A413" s="53" t="s">
        <v>1466</v>
      </c>
      <c r="B413" s="69" t="s">
        <v>1467</v>
      </c>
      <c r="C413" s="53">
        <v>73569804</v>
      </c>
      <c r="D413" s="69" t="s">
        <v>1468</v>
      </c>
      <c r="E413" s="54" t="s">
        <v>1338</v>
      </c>
      <c r="F413" s="223">
        <v>46007</v>
      </c>
      <c r="G413" s="209">
        <v>6900000</v>
      </c>
      <c r="H413" s="9" t="s">
        <v>20</v>
      </c>
      <c r="I413" s="208">
        <v>2300000.0000000005</v>
      </c>
      <c r="J413" s="56" t="s">
        <v>21</v>
      </c>
      <c r="K413" s="1">
        <v>0</v>
      </c>
      <c r="L413" s="2">
        <v>0.66666666666666663</v>
      </c>
      <c r="M413" s="4" t="s">
        <v>1469</v>
      </c>
      <c r="N413" s="4" t="s">
        <v>109</v>
      </c>
    </row>
    <row r="414" spans="1:14" ht="55.2" customHeight="1">
      <c r="A414" s="53" t="s">
        <v>1470</v>
      </c>
      <c r="B414" s="69" t="s">
        <v>1471</v>
      </c>
      <c r="C414" s="53">
        <v>1102828394</v>
      </c>
      <c r="D414" s="69" t="s">
        <v>1472</v>
      </c>
      <c r="E414" s="54" t="s">
        <v>1473</v>
      </c>
      <c r="F414" s="224">
        <v>46009</v>
      </c>
      <c r="G414" s="209">
        <v>18000000</v>
      </c>
      <c r="H414" s="9" t="s">
        <v>20</v>
      </c>
      <c r="I414" s="208">
        <v>12000000.000000002</v>
      </c>
      <c r="J414" s="56" t="s">
        <v>21</v>
      </c>
      <c r="K414" s="1">
        <v>0</v>
      </c>
      <c r="L414" s="2">
        <v>0.33333333333333331</v>
      </c>
      <c r="M414" s="4" t="s">
        <v>1474</v>
      </c>
      <c r="N414" s="4" t="s">
        <v>96</v>
      </c>
    </row>
    <row r="415" spans="1:14" ht="55.2" customHeight="1">
      <c r="A415" s="53" t="s">
        <v>1475</v>
      </c>
      <c r="B415" s="69" t="s">
        <v>1186</v>
      </c>
      <c r="C415" s="53">
        <v>1048995892</v>
      </c>
      <c r="D415" s="69" t="s">
        <v>1476</v>
      </c>
      <c r="E415" s="54" t="s">
        <v>1473</v>
      </c>
      <c r="F415" s="224">
        <v>46009</v>
      </c>
      <c r="G415" s="209">
        <v>12000000</v>
      </c>
      <c r="H415" s="9" t="s">
        <v>20</v>
      </c>
      <c r="I415" s="208">
        <v>4000000.0000000005</v>
      </c>
      <c r="J415" s="56" t="s">
        <v>21</v>
      </c>
      <c r="K415" s="1">
        <v>0</v>
      </c>
      <c r="L415" s="2">
        <v>0.66666666666666663</v>
      </c>
      <c r="M415" s="4" t="s">
        <v>1477</v>
      </c>
      <c r="N415" s="4" t="s">
        <v>65</v>
      </c>
    </row>
    <row r="416" spans="1:14" ht="55.2" customHeight="1">
      <c r="A416" s="53" t="s">
        <v>1478</v>
      </c>
      <c r="B416" s="69" t="s">
        <v>633</v>
      </c>
      <c r="C416" s="53">
        <v>1193300850</v>
      </c>
      <c r="D416" s="69" t="s">
        <v>1479</v>
      </c>
      <c r="E416" s="54" t="s">
        <v>1473</v>
      </c>
      <c r="F416" s="223">
        <v>46009</v>
      </c>
      <c r="G416" s="209">
        <v>6000000</v>
      </c>
      <c r="H416" s="9" t="s">
        <v>20</v>
      </c>
      <c r="I416" s="208">
        <v>2000000.0000000002</v>
      </c>
      <c r="J416" s="56" t="s">
        <v>21</v>
      </c>
      <c r="K416" s="1">
        <v>0</v>
      </c>
      <c r="L416" s="2">
        <v>0.66666666666666663</v>
      </c>
      <c r="M416" s="4" t="s">
        <v>1480</v>
      </c>
      <c r="N416" s="4" t="s">
        <v>65</v>
      </c>
    </row>
    <row r="417" spans="1:14" ht="55.2" customHeight="1">
      <c r="A417" s="53" t="s">
        <v>1481</v>
      </c>
      <c r="B417" s="69" t="s">
        <v>1482</v>
      </c>
      <c r="C417" s="53">
        <v>45647415</v>
      </c>
      <c r="D417" s="69" t="s">
        <v>1483</v>
      </c>
      <c r="E417" s="54" t="s">
        <v>1473</v>
      </c>
      <c r="F417" s="223">
        <v>46022</v>
      </c>
      <c r="G417" s="209">
        <v>17400000</v>
      </c>
      <c r="H417" s="9" t="s">
        <v>20</v>
      </c>
      <c r="I417" s="208">
        <v>11600000.000000002</v>
      </c>
      <c r="J417" s="56" t="s">
        <v>21</v>
      </c>
      <c r="K417" s="1">
        <v>0</v>
      </c>
      <c r="L417" s="2">
        <v>0.33333333333333331</v>
      </c>
      <c r="M417" s="4" t="s">
        <v>1484</v>
      </c>
      <c r="N417" s="4" t="s">
        <v>28</v>
      </c>
    </row>
    <row r="418" spans="1:14" ht="55.2" customHeight="1">
      <c r="A418" s="53" t="s">
        <v>1485</v>
      </c>
      <c r="B418" s="69" t="s">
        <v>1486</v>
      </c>
      <c r="C418" s="53">
        <v>1047445641</v>
      </c>
      <c r="D418" s="69" t="s">
        <v>1487</v>
      </c>
      <c r="E418" s="54" t="s">
        <v>1473</v>
      </c>
      <c r="F418" s="224">
        <v>46013</v>
      </c>
      <c r="G418" s="209">
        <v>12000000</v>
      </c>
      <c r="H418" s="9" t="s">
        <v>20</v>
      </c>
      <c r="I418" s="208">
        <v>12000000</v>
      </c>
      <c r="J418" s="56" t="s">
        <v>21</v>
      </c>
      <c r="K418" s="1">
        <v>0</v>
      </c>
      <c r="L418" s="2">
        <v>0</v>
      </c>
      <c r="M418" s="4" t="s">
        <v>1488</v>
      </c>
      <c r="N418" s="4" t="s">
        <v>813</v>
      </c>
    </row>
    <row r="419" spans="1:14" ht="55.2" customHeight="1">
      <c r="A419" s="53" t="s">
        <v>1489</v>
      </c>
      <c r="B419" s="69" t="s">
        <v>1490</v>
      </c>
      <c r="C419" s="53">
        <v>33141359</v>
      </c>
      <c r="D419" s="69" t="s">
        <v>1491</v>
      </c>
      <c r="E419" s="54" t="s">
        <v>1473</v>
      </c>
      <c r="F419" s="224">
        <v>46013</v>
      </c>
      <c r="G419" s="209">
        <v>12000000</v>
      </c>
      <c r="H419" s="9" t="s">
        <v>20</v>
      </c>
      <c r="I419" s="208">
        <v>8000000.0000000009</v>
      </c>
      <c r="J419" s="56" t="s">
        <v>21</v>
      </c>
      <c r="K419" s="1">
        <v>0</v>
      </c>
      <c r="L419" s="2">
        <v>0.33333333333333331</v>
      </c>
      <c r="M419" s="4" t="s">
        <v>1492</v>
      </c>
      <c r="N419" s="4" t="s">
        <v>813</v>
      </c>
    </row>
    <row r="420" spans="1:14" ht="55.2" customHeight="1">
      <c r="A420" s="53" t="s">
        <v>1493</v>
      </c>
      <c r="B420" s="69" t="s">
        <v>875</v>
      </c>
      <c r="C420" s="53">
        <v>1001970685</v>
      </c>
      <c r="D420" s="69" t="s">
        <v>1494</v>
      </c>
      <c r="E420" s="54" t="s">
        <v>1473</v>
      </c>
      <c r="F420" s="224">
        <v>45999</v>
      </c>
      <c r="G420" s="209">
        <v>7000000</v>
      </c>
      <c r="H420" s="9" t="s">
        <v>20</v>
      </c>
      <c r="I420" s="208">
        <v>4200000</v>
      </c>
      <c r="J420" s="56" t="s">
        <v>21</v>
      </c>
      <c r="K420" s="1">
        <v>0</v>
      </c>
      <c r="L420" s="2">
        <v>0.4</v>
      </c>
      <c r="M420" s="4" t="s">
        <v>1495</v>
      </c>
      <c r="N420" s="4" t="s">
        <v>120</v>
      </c>
    </row>
    <row r="421" spans="1:14" ht="55.2" customHeight="1">
      <c r="A421" s="53" t="s">
        <v>1496</v>
      </c>
      <c r="B421" s="69" t="s">
        <v>875</v>
      </c>
      <c r="C421" s="53" t="s">
        <v>1497</v>
      </c>
      <c r="D421" s="69" t="s">
        <v>1498</v>
      </c>
      <c r="E421" s="54" t="s">
        <v>1473</v>
      </c>
      <c r="F421" s="223">
        <v>45999</v>
      </c>
      <c r="G421" s="209">
        <v>5750000</v>
      </c>
      <c r="H421" s="9" t="s">
        <v>20</v>
      </c>
      <c r="I421" s="208">
        <v>5750000</v>
      </c>
      <c r="J421" s="56" t="s">
        <v>21</v>
      </c>
      <c r="K421" s="1">
        <v>0</v>
      </c>
      <c r="L421" s="2">
        <v>0</v>
      </c>
      <c r="M421" s="4" t="s">
        <v>1499</v>
      </c>
      <c r="N421" s="4" t="s">
        <v>120</v>
      </c>
    </row>
    <row r="422" spans="1:14" ht="55.2" customHeight="1">
      <c r="A422" s="53" t="s">
        <v>1500</v>
      </c>
      <c r="B422" s="69" t="s">
        <v>875</v>
      </c>
      <c r="C422" s="53">
        <v>1047496975</v>
      </c>
      <c r="D422" s="69" t="s">
        <v>1501</v>
      </c>
      <c r="E422" s="54" t="s">
        <v>1473</v>
      </c>
      <c r="F422" s="224">
        <v>45999</v>
      </c>
      <c r="G422" s="209">
        <v>5750000</v>
      </c>
      <c r="H422" s="9" t="s">
        <v>20</v>
      </c>
      <c r="I422" s="208">
        <v>3450000</v>
      </c>
      <c r="J422" s="56" t="s">
        <v>21</v>
      </c>
      <c r="K422" s="1">
        <v>0</v>
      </c>
      <c r="L422" s="2">
        <v>0.4</v>
      </c>
      <c r="M422" s="4" t="s">
        <v>1502</v>
      </c>
      <c r="N422" s="4" t="s">
        <v>120</v>
      </c>
    </row>
    <row r="423" spans="1:14" ht="55.2" customHeight="1">
      <c r="A423" s="53" t="s">
        <v>1503</v>
      </c>
      <c r="B423" s="69" t="s">
        <v>613</v>
      </c>
      <c r="C423" s="53">
        <v>73186971</v>
      </c>
      <c r="D423" s="69" t="s">
        <v>1504</v>
      </c>
      <c r="E423" s="54" t="s">
        <v>1473</v>
      </c>
      <c r="F423" s="223">
        <v>45999</v>
      </c>
      <c r="G423" s="209">
        <v>8750000</v>
      </c>
      <c r="H423" s="9" t="s">
        <v>20</v>
      </c>
      <c r="I423" s="208">
        <v>5250000</v>
      </c>
      <c r="J423" s="56" t="s">
        <v>21</v>
      </c>
      <c r="K423" s="1">
        <v>0</v>
      </c>
      <c r="L423" s="2">
        <v>0.4</v>
      </c>
      <c r="M423" s="4" t="s">
        <v>1505</v>
      </c>
      <c r="N423" s="4" t="s">
        <v>120</v>
      </c>
    </row>
    <row r="424" spans="1:14" ht="55.2" customHeight="1">
      <c r="A424" s="53" t="s">
        <v>1506</v>
      </c>
      <c r="B424" s="69" t="s">
        <v>609</v>
      </c>
      <c r="C424" s="53">
        <v>1043642087</v>
      </c>
      <c r="D424" s="69" t="s">
        <v>1507</v>
      </c>
      <c r="E424" s="54" t="s">
        <v>1473</v>
      </c>
      <c r="F424" s="224">
        <v>45999</v>
      </c>
      <c r="G424" s="209">
        <v>5750000</v>
      </c>
      <c r="H424" s="9" t="s">
        <v>20</v>
      </c>
      <c r="I424" s="208">
        <v>3450000</v>
      </c>
      <c r="J424" s="56" t="s">
        <v>21</v>
      </c>
      <c r="K424" s="1">
        <v>0</v>
      </c>
      <c r="L424" s="2">
        <v>0.4</v>
      </c>
      <c r="M424" s="4" t="s">
        <v>1508</v>
      </c>
      <c r="N424" s="4" t="s">
        <v>120</v>
      </c>
    </row>
    <row r="425" spans="1:14" ht="55.2" customHeight="1">
      <c r="A425" s="53" t="s">
        <v>1509</v>
      </c>
      <c r="B425" s="69" t="s">
        <v>677</v>
      </c>
      <c r="C425" s="53">
        <v>45366303</v>
      </c>
      <c r="D425" s="69" t="s">
        <v>1510</v>
      </c>
      <c r="E425" s="54" t="s">
        <v>615</v>
      </c>
      <c r="F425" s="223">
        <v>45999</v>
      </c>
      <c r="G425" s="209">
        <v>8750000</v>
      </c>
      <c r="H425" s="9" t="s">
        <v>20</v>
      </c>
      <c r="I425" s="208">
        <v>5250000</v>
      </c>
      <c r="J425" s="56" t="s">
        <v>21</v>
      </c>
      <c r="K425" s="1">
        <v>0</v>
      </c>
      <c r="L425" s="2">
        <v>0.4</v>
      </c>
      <c r="M425" s="4" t="s">
        <v>1511</v>
      </c>
      <c r="N425" s="4" t="s">
        <v>120</v>
      </c>
    </row>
    <row r="426" spans="1:14" ht="55.2" customHeight="1">
      <c r="A426" s="53" t="s">
        <v>1512</v>
      </c>
      <c r="B426" s="69" t="s">
        <v>613</v>
      </c>
      <c r="C426" s="53">
        <v>73193082</v>
      </c>
      <c r="D426" s="69" t="s">
        <v>1513</v>
      </c>
      <c r="E426" s="54" t="s">
        <v>615</v>
      </c>
      <c r="F426" s="224">
        <v>45999</v>
      </c>
      <c r="G426" s="209">
        <v>7500000</v>
      </c>
      <c r="H426" s="9" t="s">
        <v>20</v>
      </c>
      <c r="I426" s="208">
        <v>4500000</v>
      </c>
      <c r="J426" s="56" t="s">
        <v>21</v>
      </c>
      <c r="K426" s="1">
        <v>0</v>
      </c>
      <c r="L426" s="2">
        <v>0.4</v>
      </c>
      <c r="M426" s="4" t="s">
        <v>1514</v>
      </c>
      <c r="N426" s="4" t="s">
        <v>120</v>
      </c>
    </row>
    <row r="427" spans="1:14" ht="55.2" customHeight="1">
      <c r="A427" s="53" t="s">
        <v>1515</v>
      </c>
      <c r="B427" s="69" t="s">
        <v>130</v>
      </c>
      <c r="C427" s="53">
        <v>45551384</v>
      </c>
      <c r="D427" s="69" t="s">
        <v>1516</v>
      </c>
      <c r="E427" s="54" t="s">
        <v>615</v>
      </c>
      <c r="F427" s="223">
        <v>46014</v>
      </c>
      <c r="G427" s="209">
        <v>12000000</v>
      </c>
      <c r="H427" s="9" t="s">
        <v>20</v>
      </c>
      <c r="I427" s="208">
        <v>8000000.0000000009</v>
      </c>
      <c r="J427" s="56" t="s">
        <v>21</v>
      </c>
      <c r="K427" s="1">
        <v>0</v>
      </c>
      <c r="L427" s="2">
        <v>0.33333333333333331</v>
      </c>
      <c r="M427" s="4" t="s">
        <v>1517</v>
      </c>
      <c r="N427" s="4" t="s">
        <v>125</v>
      </c>
    </row>
    <row r="428" spans="1:14" ht="55.2" customHeight="1">
      <c r="A428" s="53" t="s">
        <v>1518</v>
      </c>
      <c r="B428" s="69" t="s">
        <v>613</v>
      </c>
      <c r="C428" s="53">
        <v>9185653</v>
      </c>
      <c r="D428" s="69" t="s">
        <v>1519</v>
      </c>
      <c r="E428" s="54" t="s">
        <v>615</v>
      </c>
      <c r="F428" s="224">
        <v>45999</v>
      </c>
      <c r="G428" s="209">
        <v>8750000</v>
      </c>
      <c r="H428" s="9" t="s">
        <v>20</v>
      </c>
      <c r="I428" s="208">
        <v>5250000</v>
      </c>
      <c r="J428" s="56" t="s">
        <v>21</v>
      </c>
      <c r="K428" s="1">
        <v>0</v>
      </c>
      <c r="L428" s="2">
        <v>0.4</v>
      </c>
      <c r="M428" s="4" t="s">
        <v>1520</v>
      </c>
      <c r="N428" s="4" t="s">
        <v>120</v>
      </c>
    </row>
    <row r="429" spans="1:14" ht="55.2" customHeight="1">
      <c r="A429" s="53" t="s">
        <v>1521</v>
      </c>
      <c r="B429" s="69" t="s">
        <v>1391</v>
      </c>
      <c r="C429" s="53">
        <v>1193029778</v>
      </c>
      <c r="D429" s="69" t="s">
        <v>1522</v>
      </c>
      <c r="E429" s="54" t="s">
        <v>615</v>
      </c>
      <c r="F429" s="223">
        <v>45999</v>
      </c>
      <c r="G429" s="209">
        <v>8750000</v>
      </c>
      <c r="H429" s="9" t="s">
        <v>20</v>
      </c>
      <c r="I429" s="208">
        <v>5250000</v>
      </c>
      <c r="J429" s="56" t="s">
        <v>21</v>
      </c>
      <c r="K429" s="1">
        <v>0</v>
      </c>
      <c r="L429" s="2">
        <v>0.4</v>
      </c>
      <c r="M429" s="4" t="s">
        <v>1523</v>
      </c>
      <c r="N429" s="4" t="s">
        <v>120</v>
      </c>
    </row>
    <row r="430" spans="1:14" ht="55.2" customHeight="1">
      <c r="A430" s="53" t="s">
        <v>1524</v>
      </c>
      <c r="B430" s="69" t="s">
        <v>1525</v>
      </c>
      <c r="C430" s="53">
        <v>1001782333</v>
      </c>
      <c r="D430" s="69" t="s">
        <v>1526</v>
      </c>
      <c r="E430" s="54" t="s">
        <v>615</v>
      </c>
      <c r="F430" s="223">
        <v>46014</v>
      </c>
      <c r="G430" s="209">
        <v>9000000</v>
      </c>
      <c r="H430" s="9" t="s">
        <v>20</v>
      </c>
      <c r="I430" s="208">
        <v>9000000</v>
      </c>
      <c r="J430" s="56" t="s">
        <v>21</v>
      </c>
      <c r="K430" s="1">
        <v>0</v>
      </c>
      <c r="L430" s="2">
        <v>0</v>
      </c>
      <c r="M430" s="4" t="s">
        <v>1527</v>
      </c>
      <c r="N430" s="4" t="s">
        <v>1083</v>
      </c>
    </row>
    <row r="431" spans="1:14" ht="55.2" customHeight="1">
      <c r="A431" s="53" t="s">
        <v>1528</v>
      </c>
      <c r="B431" s="69" t="s">
        <v>1529</v>
      </c>
      <c r="C431" s="53">
        <v>72428085</v>
      </c>
      <c r="D431" s="69" t="s">
        <v>1530</v>
      </c>
      <c r="E431" s="54" t="s">
        <v>615</v>
      </c>
      <c r="F431" s="224">
        <v>46020</v>
      </c>
      <c r="G431" s="209">
        <v>9000000</v>
      </c>
      <c r="H431" s="9" t="s">
        <v>20</v>
      </c>
      <c r="I431" s="208">
        <v>6000000.0000000009</v>
      </c>
      <c r="J431" s="56" t="s">
        <v>21</v>
      </c>
      <c r="K431" s="1">
        <v>0</v>
      </c>
      <c r="L431" s="2">
        <v>0.33333333333333331</v>
      </c>
      <c r="M431" s="4" t="s">
        <v>1531</v>
      </c>
      <c r="N431" s="4" t="s">
        <v>1083</v>
      </c>
    </row>
    <row r="432" spans="1:14" ht="55.2" customHeight="1">
      <c r="A432" s="53" t="s">
        <v>1532</v>
      </c>
      <c r="B432" s="69" t="s">
        <v>1533</v>
      </c>
      <c r="C432" s="53">
        <v>1069483123</v>
      </c>
      <c r="D432" s="69" t="s">
        <v>1534</v>
      </c>
      <c r="E432" s="54" t="s">
        <v>615</v>
      </c>
      <c r="F432" s="223">
        <v>46014</v>
      </c>
      <c r="G432" s="209">
        <v>12000000</v>
      </c>
      <c r="H432" s="9" t="s">
        <v>20</v>
      </c>
      <c r="I432" s="208">
        <v>8000000.0000000009</v>
      </c>
      <c r="J432" s="56" t="s">
        <v>21</v>
      </c>
      <c r="K432" s="1">
        <v>0</v>
      </c>
      <c r="L432" s="2">
        <v>0.33333333333333331</v>
      </c>
      <c r="M432" s="4" t="s">
        <v>1535</v>
      </c>
      <c r="N432" s="4" t="s">
        <v>1083</v>
      </c>
    </row>
    <row r="433" spans="1:14" ht="55.2" customHeight="1">
      <c r="A433" s="53" t="s">
        <v>1536</v>
      </c>
      <c r="B433" s="69" t="s">
        <v>1525</v>
      </c>
      <c r="C433" s="53">
        <v>1140835145</v>
      </c>
      <c r="D433" s="69" t="s">
        <v>1537</v>
      </c>
      <c r="E433" s="54" t="s">
        <v>615</v>
      </c>
      <c r="F433" s="224">
        <v>46015</v>
      </c>
      <c r="G433" s="209">
        <v>12000000</v>
      </c>
      <c r="H433" s="9" t="s">
        <v>20</v>
      </c>
      <c r="I433" s="208">
        <v>12000000</v>
      </c>
      <c r="J433" s="56" t="s">
        <v>21</v>
      </c>
      <c r="K433" s="1">
        <v>0</v>
      </c>
      <c r="L433" s="2">
        <v>0</v>
      </c>
      <c r="M433" s="4" t="s">
        <v>1538</v>
      </c>
      <c r="N433" s="4" t="s">
        <v>1083</v>
      </c>
    </row>
    <row r="434" spans="1:14" ht="55.2" customHeight="1">
      <c r="A434" s="53" t="s">
        <v>1539</v>
      </c>
      <c r="B434" s="69" t="s">
        <v>1540</v>
      </c>
      <c r="C434" s="53">
        <v>36506491</v>
      </c>
      <c r="D434" s="69" t="s">
        <v>1541</v>
      </c>
      <c r="E434" s="54" t="s">
        <v>615</v>
      </c>
      <c r="F434" s="223">
        <v>46013</v>
      </c>
      <c r="G434" s="209">
        <v>10500000</v>
      </c>
      <c r="H434" s="9" t="s">
        <v>20</v>
      </c>
      <c r="I434" s="208">
        <v>10500000</v>
      </c>
      <c r="J434" s="56" t="s">
        <v>21</v>
      </c>
      <c r="K434" s="1">
        <v>0</v>
      </c>
      <c r="L434" s="2">
        <v>0</v>
      </c>
      <c r="M434" s="4" t="s">
        <v>1542</v>
      </c>
      <c r="N434" s="4" t="s">
        <v>1455</v>
      </c>
    </row>
    <row r="435" spans="1:14" ht="55.2" customHeight="1">
      <c r="A435" s="53" t="s">
        <v>1543</v>
      </c>
      <c r="B435" s="69" t="s">
        <v>1452</v>
      </c>
      <c r="C435" s="53">
        <v>1083027086</v>
      </c>
      <c r="D435" s="69" t="s">
        <v>1544</v>
      </c>
      <c r="E435" s="54" t="s">
        <v>615</v>
      </c>
      <c r="F435" s="224">
        <v>46022</v>
      </c>
      <c r="G435" s="209">
        <v>21000000</v>
      </c>
      <c r="H435" s="9" t="s">
        <v>20</v>
      </c>
      <c r="I435" s="208">
        <v>21000000</v>
      </c>
      <c r="J435" s="56" t="s">
        <v>21</v>
      </c>
      <c r="K435" s="1">
        <v>0</v>
      </c>
      <c r="L435" s="2">
        <v>0</v>
      </c>
      <c r="M435" s="4" t="s">
        <v>1545</v>
      </c>
      <c r="N435" s="4" t="s">
        <v>1455</v>
      </c>
    </row>
    <row r="436" spans="1:14" ht="55.2" customHeight="1">
      <c r="A436" s="53" t="s">
        <v>1546</v>
      </c>
      <c r="B436" s="69" t="s">
        <v>1099</v>
      </c>
      <c r="C436" s="53">
        <v>45361333</v>
      </c>
      <c r="D436" s="69" t="s">
        <v>1547</v>
      </c>
      <c r="E436" s="54" t="s">
        <v>615</v>
      </c>
      <c r="F436" s="223">
        <v>46014</v>
      </c>
      <c r="G436" s="209">
        <v>8400000</v>
      </c>
      <c r="H436" s="9" t="s">
        <v>20</v>
      </c>
      <c r="I436" s="208">
        <v>5600000.0000000009</v>
      </c>
      <c r="J436" s="56" t="s">
        <v>21</v>
      </c>
      <c r="K436" s="1">
        <v>0</v>
      </c>
      <c r="L436" s="2">
        <v>0.33333333333333331</v>
      </c>
      <c r="M436" s="4" t="s">
        <v>1548</v>
      </c>
      <c r="N436" s="4" t="s">
        <v>537</v>
      </c>
    </row>
    <row r="437" spans="1:14" ht="55.2" customHeight="1">
      <c r="A437" s="53" t="s">
        <v>1549</v>
      </c>
      <c r="B437" s="69" t="s">
        <v>932</v>
      </c>
      <c r="C437" s="53">
        <v>73556817</v>
      </c>
      <c r="D437" s="69" t="s">
        <v>1550</v>
      </c>
      <c r="E437" s="54" t="s">
        <v>615</v>
      </c>
      <c r="F437" s="224">
        <v>46015</v>
      </c>
      <c r="G437" s="209">
        <v>13500000</v>
      </c>
      <c r="H437" s="9" t="s">
        <v>20</v>
      </c>
      <c r="I437" s="208">
        <v>13500000</v>
      </c>
      <c r="J437" s="56" t="s">
        <v>21</v>
      </c>
      <c r="K437" s="1">
        <v>0</v>
      </c>
      <c r="L437" s="2">
        <v>0</v>
      </c>
      <c r="M437" s="4" t="s">
        <v>1551</v>
      </c>
      <c r="N437" s="4" t="s">
        <v>537</v>
      </c>
    </row>
    <row r="438" spans="1:14" ht="55.2" customHeight="1">
      <c r="A438" s="53" t="s">
        <v>1552</v>
      </c>
      <c r="B438" s="69" t="s">
        <v>1099</v>
      </c>
      <c r="C438" s="53">
        <v>45761499</v>
      </c>
      <c r="D438" s="69" t="s">
        <v>1553</v>
      </c>
      <c r="E438" s="54" t="s">
        <v>615</v>
      </c>
      <c r="F438" s="223">
        <v>45889</v>
      </c>
      <c r="G438" s="209">
        <v>8400000</v>
      </c>
      <c r="H438" s="9" t="s">
        <v>20</v>
      </c>
      <c r="I438" s="208">
        <v>5600000.0000000009</v>
      </c>
      <c r="J438" s="56" t="s">
        <v>21</v>
      </c>
      <c r="K438" s="1">
        <v>0</v>
      </c>
      <c r="L438" s="2">
        <v>0.33333333333333331</v>
      </c>
      <c r="M438" s="4" t="s">
        <v>1554</v>
      </c>
      <c r="N438" s="4" t="s">
        <v>537</v>
      </c>
    </row>
    <row r="439" spans="1:14" ht="55.2" customHeight="1">
      <c r="A439" s="53" t="s">
        <v>1555</v>
      </c>
      <c r="B439" s="69" t="s">
        <v>1556</v>
      </c>
      <c r="C439" s="53">
        <v>1143375268</v>
      </c>
      <c r="D439" s="69" t="s">
        <v>1557</v>
      </c>
      <c r="E439" s="54" t="s">
        <v>615</v>
      </c>
      <c r="F439" s="224">
        <v>46014</v>
      </c>
      <c r="G439" s="209">
        <v>10500000</v>
      </c>
      <c r="H439" s="9" t="s">
        <v>20</v>
      </c>
      <c r="I439" s="208">
        <v>7000000.0000000009</v>
      </c>
      <c r="J439" s="56" t="s">
        <v>21</v>
      </c>
      <c r="K439" s="1">
        <v>0</v>
      </c>
      <c r="L439" s="2">
        <v>0.33333333333333331</v>
      </c>
      <c r="M439" s="4" t="s">
        <v>1558</v>
      </c>
      <c r="N439" s="4" t="s">
        <v>667</v>
      </c>
    </row>
    <row r="440" spans="1:14" ht="55.2" customHeight="1">
      <c r="A440" s="53" t="s">
        <v>1559</v>
      </c>
      <c r="B440" s="69" t="s">
        <v>1560</v>
      </c>
      <c r="C440" s="53">
        <v>1143353263</v>
      </c>
      <c r="D440" s="69" t="s">
        <v>1561</v>
      </c>
      <c r="E440" s="54" t="s">
        <v>615</v>
      </c>
      <c r="F440" s="223">
        <v>46015</v>
      </c>
      <c r="G440" s="209">
        <v>12000000</v>
      </c>
      <c r="H440" s="9" t="s">
        <v>20</v>
      </c>
      <c r="I440" s="208">
        <v>8000000.0000000009</v>
      </c>
      <c r="J440" s="56" t="s">
        <v>21</v>
      </c>
      <c r="K440" s="1">
        <v>0</v>
      </c>
      <c r="L440" s="2">
        <v>0.33333333333333331</v>
      </c>
      <c r="M440" s="4" t="s">
        <v>1562</v>
      </c>
      <c r="N440" s="4" t="s">
        <v>50</v>
      </c>
    </row>
    <row r="441" spans="1:14" ht="55.2" customHeight="1">
      <c r="A441" s="53" t="s">
        <v>1563</v>
      </c>
      <c r="B441" s="69" t="s">
        <v>1564</v>
      </c>
      <c r="C441" s="53">
        <v>73198878</v>
      </c>
      <c r="D441" s="69" t="s">
        <v>1565</v>
      </c>
      <c r="E441" s="54" t="s">
        <v>615</v>
      </c>
      <c r="F441" s="224">
        <v>46015</v>
      </c>
      <c r="G441" s="209">
        <v>13500000</v>
      </c>
      <c r="H441" s="9" t="s">
        <v>20</v>
      </c>
      <c r="I441" s="208">
        <v>13500000</v>
      </c>
      <c r="J441" s="56" t="s">
        <v>21</v>
      </c>
      <c r="K441" s="1">
        <v>0</v>
      </c>
      <c r="L441" s="2">
        <v>0</v>
      </c>
      <c r="M441" s="4" t="s">
        <v>1566</v>
      </c>
      <c r="N441" s="4" t="s">
        <v>50</v>
      </c>
    </row>
    <row r="442" spans="1:14" ht="55.2" customHeight="1">
      <c r="A442" s="53" t="s">
        <v>1567</v>
      </c>
      <c r="B442" s="69" t="s">
        <v>618</v>
      </c>
      <c r="C442" s="53">
        <v>1140852510</v>
      </c>
      <c r="D442" s="69" t="s">
        <v>1568</v>
      </c>
      <c r="E442" s="54" t="s">
        <v>615</v>
      </c>
      <c r="F442" s="223">
        <v>46015</v>
      </c>
      <c r="G442" s="209">
        <v>15600000</v>
      </c>
      <c r="H442" s="9" t="s">
        <v>20</v>
      </c>
      <c r="I442" s="208">
        <v>10400000.000000002</v>
      </c>
      <c r="J442" s="56" t="s">
        <v>21</v>
      </c>
      <c r="K442" s="1">
        <v>0</v>
      </c>
      <c r="L442" s="2">
        <v>0.33333333333333331</v>
      </c>
      <c r="M442" s="4" t="s">
        <v>1569</v>
      </c>
      <c r="N442" s="4" t="s">
        <v>120</v>
      </c>
    </row>
    <row r="443" spans="1:14" ht="55.2" customHeight="1">
      <c r="A443" s="53" t="s">
        <v>1570</v>
      </c>
      <c r="B443" s="69" t="s">
        <v>1571</v>
      </c>
      <c r="C443" s="53">
        <v>1140887087</v>
      </c>
      <c r="D443" s="69" t="s">
        <v>1572</v>
      </c>
      <c r="E443" s="54" t="s">
        <v>615</v>
      </c>
      <c r="F443" s="224">
        <v>46015</v>
      </c>
      <c r="G443" s="209">
        <v>12600000</v>
      </c>
      <c r="H443" s="9" t="s">
        <v>20</v>
      </c>
      <c r="I443" s="208">
        <v>8400000.0000000019</v>
      </c>
      <c r="J443" s="56" t="s">
        <v>21</v>
      </c>
      <c r="K443" s="1">
        <v>0</v>
      </c>
      <c r="L443" s="2">
        <v>0.33333333333333331</v>
      </c>
      <c r="M443" s="4" t="s">
        <v>1573</v>
      </c>
      <c r="N443" s="4" t="s">
        <v>120</v>
      </c>
    </row>
    <row r="444" spans="1:14" ht="55.2" customHeight="1">
      <c r="A444" s="53" t="s">
        <v>1574</v>
      </c>
      <c r="B444" s="69" t="s">
        <v>1575</v>
      </c>
      <c r="C444" s="53" t="s">
        <v>1576</v>
      </c>
      <c r="D444" s="69" t="s">
        <v>1577</v>
      </c>
      <c r="E444" s="54" t="s">
        <v>615</v>
      </c>
      <c r="F444" s="224">
        <v>46014</v>
      </c>
      <c r="G444" s="209">
        <v>819000000</v>
      </c>
      <c r="H444" s="9" t="s">
        <v>20</v>
      </c>
      <c r="I444" s="208">
        <v>819000000</v>
      </c>
      <c r="J444" s="56" t="s">
        <v>21</v>
      </c>
      <c r="K444" s="1">
        <v>0</v>
      </c>
      <c r="L444" s="2">
        <v>0</v>
      </c>
      <c r="M444" s="4" t="s">
        <v>1578</v>
      </c>
      <c r="N444" s="4" t="s">
        <v>39</v>
      </c>
    </row>
    <row r="445" spans="1:14" ht="55.2" customHeight="1">
      <c r="A445" s="53" t="s">
        <v>1579</v>
      </c>
      <c r="B445" s="69" t="s">
        <v>1580</v>
      </c>
      <c r="C445" s="53">
        <v>1047428417</v>
      </c>
      <c r="D445" s="69" t="s">
        <v>1581</v>
      </c>
      <c r="E445" s="54" t="s">
        <v>615</v>
      </c>
      <c r="F445" s="224">
        <v>46015</v>
      </c>
      <c r="G445" s="209">
        <v>7800000</v>
      </c>
      <c r="H445" s="9" t="s">
        <v>20</v>
      </c>
      <c r="I445" s="208">
        <v>7800000</v>
      </c>
      <c r="J445" s="56" t="s">
        <v>21</v>
      </c>
      <c r="K445" s="1">
        <v>0</v>
      </c>
      <c r="L445" s="2">
        <v>0</v>
      </c>
      <c r="M445" s="4" t="s">
        <v>1582</v>
      </c>
      <c r="N445" s="4" t="s">
        <v>572</v>
      </c>
    </row>
    <row r="446" spans="1:14" ht="55.2" customHeight="1">
      <c r="A446" s="53" t="s">
        <v>1583</v>
      </c>
      <c r="B446" s="69" t="s">
        <v>1584</v>
      </c>
      <c r="C446" s="53">
        <v>45508136</v>
      </c>
      <c r="D446" s="69" t="s">
        <v>1585</v>
      </c>
      <c r="E446" s="54" t="s">
        <v>615</v>
      </c>
      <c r="F446" s="223">
        <v>46014</v>
      </c>
      <c r="G446" s="209">
        <v>10500000</v>
      </c>
      <c r="H446" s="9" t="s">
        <v>20</v>
      </c>
      <c r="I446" s="208">
        <v>7000000.0000000009</v>
      </c>
      <c r="J446" s="56" t="s">
        <v>21</v>
      </c>
      <c r="K446" s="1">
        <v>0</v>
      </c>
      <c r="L446" s="2">
        <v>0.33333333333333331</v>
      </c>
      <c r="M446" s="4" t="s">
        <v>1586</v>
      </c>
      <c r="N446" s="4" t="s">
        <v>667</v>
      </c>
    </row>
    <row r="447" spans="1:14" ht="55.2" customHeight="1">
      <c r="A447" s="53" t="s">
        <v>1587</v>
      </c>
      <c r="B447" s="69" t="s">
        <v>212</v>
      </c>
      <c r="C447" s="53">
        <v>1047439860</v>
      </c>
      <c r="D447" s="69" t="s">
        <v>1588</v>
      </c>
      <c r="E447" s="54" t="s">
        <v>615</v>
      </c>
      <c r="F447" s="224">
        <v>46019</v>
      </c>
      <c r="G447" s="209">
        <v>12000000</v>
      </c>
      <c r="H447" s="9" t="s">
        <v>20</v>
      </c>
      <c r="I447" s="208">
        <v>8000000.0000000009</v>
      </c>
      <c r="J447" s="56" t="s">
        <v>21</v>
      </c>
      <c r="K447" s="1">
        <v>0</v>
      </c>
      <c r="L447" s="2">
        <v>0.33333333333333331</v>
      </c>
      <c r="M447" s="4" t="s">
        <v>1589</v>
      </c>
      <c r="N447" s="4" t="s">
        <v>96</v>
      </c>
    </row>
    <row r="448" spans="1:14" ht="55.2" customHeight="1">
      <c r="A448" s="53" t="s">
        <v>1590</v>
      </c>
      <c r="B448" s="69" t="s">
        <v>1391</v>
      </c>
      <c r="C448" s="53">
        <v>45750421</v>
      </c>
      <c r="D448" s="69" t="s">
        <v>1591</v>
      </c>
      <c r="E448" s="54" t="s">
        <v>615</v>
      </c>
      <c r="F448" s="223">
        <v>46004</v>
      </c>
      <c r="G448" s="209">
        <v>8750000</v>
      </c>
      <c r="H448" s="9" t="s">
        <v>20</v>
      </c>
      <c r="I448" s="208">
        <v>8750000</v>
      </c>
      <c r="J448" s="56" t="s">
        <v>21</v>
      </c>
      <c r="K448" s="1">
        <v>0</v>
      </c>
      <c r="L448" s="2">
        <v>0</v>
      </c>
      <c r="M448" s="4" t="s">
        <v>1592</v>
      </c>
      <c r="N448" s="4" t="s">
        <v>120</v>
      </c>
    </row>
    <row r="449" spans="1:14" ht="55.2" customHeight="1">
      <c r="A449" s="53" t="s">
        <v>1593</v>
      </c>
      <c r="B449" s="69" t="s">
        <v>609</v>
      </c>
      <c r="C449" s="53">
        <v>45554656</v>
      </c>
      <c r="D449" s="69" t="s">
        <v>1594</v>
      </c>
      <c r="E449" s="54" t="s">
        <v>687</v>
      </c>
      <c r="F449" s="224">
        <v>46004</v>
      </c>
      <c r="G449" s="209">
        <v>6250000</v>
      </c>
      <c r="H449" s="9" t="s">
        <v>20</v>
      </c>
      <c r="I449" s="208">
        <v>6250000</v>
      </c>
      <c r="J449" s="56" t="s">
        <v>21</v>
      </c>
      <c r="K449" s="1">
        <v>0</v>
      </c>
      <c r="L449" s="2">
        <v>0</v>
      </c>
      <c r="M449" s="4" t="s">
        <v>1595</v>
      </c>
      <c r="N449" s="4" t="s">
        <v>120</v>
      </c>
    </row>
    <row r="450" spans="1:14" ht="55.2" customHeight="1">
      <c r="A450" s="53" t="s">
        <v>1596</v>
      </c>
      <c r="B450" s="69" t="s">
        <v>613</v>
      </c>
      <c r="C450" s="53">
        <v>9295261</v>
      </c>
      <c r="D450" s="69" t="s">
        <v>1597</v>
      </c>
      <c r="E450" s="54" t="s">
        <v>687</v>
      </c>
      <c r="F450" s="223">
        <v>46000</v>
      </c>
      <c r="G450" s="209">
        <v>8750000</v>
      </c>
      <c r="H450" s="9" t="s">
        <v>20</v>
      </c>
      <c r="I450" s="208">
        <v>5250000</v>
      </c>
      <c r="J450" s="56" t="s">
        <v>21</v>
      </c>
      <c r="K450" s="1">
        <v>0</v>
      </c>
      <c r="L450" s="2">
        <v>0.4</v>
      </c>
      <c r="M450" s="4" t="s">
        <v>1598</v>
      </c>
      <c r="N450" s="4" t="s">
        <v>120</v>
      </c>
    </row>
    <row r="451" spans="1:14" ht="55.2" customHeight="1">
      <c r="A451" s="53" t="s">
        <v>1599</v>
      </c>
      <c r="B451" s="69" t="s">
        <v>613</v>
      </c>
      <c r="C451" s="53">
        <v>1047436107</v>
      </c>
      <c r="D451" s="69" t="s">
        <v>1600</v>
      </c>
      <c r="E451" s="54" t="s">
        <v>687</v>
      </c>
      <c r="F451" s="224">
        <v>46015</v>
      </c>
      <c r="G451" s="209">
        <v>18000000</v>
      </c>
      <c r="H451" s="9" t="s">
        <v>20</v>
      </c>
      <c r="I451" s="208">
        <v>12000000.000000002</v>
      </c>
      <c r="J451" s="56" t="s">
        <v>21</v>
      </c>
      <c r="K451" s="1">
        <v>0</v>
      </c>
      <c r="L451" s="2">
        <v>0.33333333333333331</v>
      </c>
      <c r="M451" s="4" t="s">
        <v>1601</v>
      </c>
      <c r="N451" s="4" t="s">
        <v>120</v>
      </c>
    </row>
    <row r="452" spans="1:14" ht="55.2" customHeight="1">
      <c r="A452" s="53" t="s">
        <v>1602</v>
      </c>
      <c r="B452" s="69" t="s">
        <v>463</v>
      </c>
      <c r="C452" s="53">
        <v>45518321</v>
      </c>
      <c r="D452" s="69" t="s">
        <v>1603</v>
      </c>
      <c r="E452" s="54" t="s">
        <v>687</v>
      </c>
      <c r="F452" s="223">
        <v>46015</v>
      </c>
      <c r="G452" s="209">
        <v>11100000</v>
      </c>
      <c r="H452" s="9" t="s">
        <v>20</v>
      </c>
      <c r="I452" s="208">
        <v>11100000</v>
      </c>
      <c r="J452" s="56" t="s">
        <v>21</v>
      </c>
      <c r="K452" s="1">
        <v>0</v>
      </c>
      <c r="L452" s="2">
        <v>0</v>
      </c>
      <c r="M452" s="4" t="s">
        <v>1604</v>
      </c>
      <c r="N452" s="4" t="s">
        <v>1162</v>
      </c>
    </row>
    <row r="453" spans="1:14" ht="55.2" customHeight="1">
      <c r="A453" s="53" t="s">
        <v>1605</v>
      </c>
      <c r="B453" s="69" t="s">
        <v>463</v>
      </c>
      <c r="C453" s="53">
        <v>1128049731</v>
      </c>
      <c r="D453" s="69" t="s">
        <v>1606</v>
      </c>
      <c r="E453" s="54" t="s">
        <v>687</v>
      </c>
      <c r="F453" s="224">
        <v>46015</v>
      </c>
      <c r="G453" s="209">
        <v>9000000</v>
      </c>
      <c r="H453" s="9" t="s">
        <v>20</v>
      </c>
      <c r="I453" s="208">
        <v>6000000.0000000009</v>
      </c>
      <c r="J453" s="56" t="s">
        <v>21</v>
      </c>
      <c r="K453" s="1">
        <v>0</v>
      </c>
      <c r="L453" s="2">
        <v>0.33333333333333331</v>
      </c>
      <c r="M453" s="4" t="s">
        <v>1607</v>
      </c>
      <c r="N453" s="4" t="s">
        <v>1162</v>
      </c>
    </row>
    <row r="454" spans="1:14" ht="55.2" customHeight="1">
      <c r="A454" s="53" t="s">
        <v>1608</v>
      </c>
      <c r="B454" s="69" t="s">
        <v>463</v>
      </c>
      <c r="C454" s="53">
        <v>1047444319</v>
      </c>
      <c r="D454" s="69" t="s">
        <v>1609</v>
      </c>
      <c r="E454" s="54" t="s">
        <v>687</v>
      </c>
      <c r="F454" s="223">
        <v>46015</v>
      </c>
      <c r="G454" s="209">
        <v>12000000</v>
      </c>
      <c r="H454" s="9" t="s">
        <v>20</v>
      </c>
      <c r="I454" s="208">
        <v>12000000</v>
      </c>
      <c r="J454" s="56" t="s">
        <v>21</v>
      </c>
      <c r="K454" s="1">
        <v>0</v>
      </c>
      <c r="L454" s="2">
        <v>0</v>
      </c>
      <c r="M454" s="4" t="s">
        <v>1610</v>
      </c>
      <c r="N454" s="4" t="s">
        <v>1162</v>
      </c>
    </row>
    <row r="455" spans="1:14" ht="55.2" customHeight="1">
      <c r="A455" s="53" t="s">
        <v>1611</v>
      </c>
      <c r="B455" s="69" t="s">
        <v>306</v>
      </c>
      <c r="C455" s="53">
        <v>1052990213</v>
      </c>
      <c r="D455" s="69" t="s">
        <v>1612</v>
      </c>
      <c r="E455" s="54" t="s">
        <v>687</v>
      </c>
      <c r="F455" s="224">
        <v>45889</v>
      </c>
      <c r="G455" s="209">
        <v>15000000</v>
      </c>
      <c r="H455" s="9" t="s">
        <v>20</v>
      </c>
      <c r="I455" s="208">
        <v>10000000.000000002</v>
      </c>
      <c r="J455" s="56" t="s">
        <v>21</v>
      </c>
      <c r="K455" s="1">
        <v>0</v>
      </c>
      <c r="L455" s="2">
        <v>0.33333333333333331</v>
      </c>
      <c r="M455" s="4" t="s">
        <v>1613</v>
      </c>
      <c r="N455" s="4" t="s">
        <v>50</v>
      </c>
    </row>
    <row r="456" spans="1:14" ht="55.2" customHeight="1">
      <c r="A456" s="53" t="s">
        <v>1614</v>
      </c>
      <c r="B456" s="69" t="s">
        <v>1615</v>
      </c>
      <c r="C456" s="53">
        <v>1128050300</v>
      </c>
      <c r="D456" s="69" t="s">
        <v>1616</v>
      </c>
      <c r="E456" s="54" t="s">
        <v>687</v>
      </c>
      <c r="F456" s="223">
        <v>46019</v>
      </c>
      <c r="G456" s="209">
        <v>10000000</v>
      </c>
      <c r="H456" s="9" t="s">
        <v>20</v>
      </c>
      <c r="I456" s="208">
        <v>10000000</v>
      </c>
      <c r="J456" s="56" t="s">
        <v>21</v>
      </c>
      <c r="K456" s="1">
        <v>0</v>
      </c>
      <c r="L456" s="2">
        <v>0</v>
      </c>
      <c r="M456" s="4" t="s">
        <v>1617</v>
      </c>
      <c r="N456" s="4" t="s">
        <v>109</v>
      </c>
    </row>
    <row r="457" spans="1:14" ht="55.2" customHeight="1">
      <c r="A457" s="53" t="s">
        <v>1618</v>
      </c>
      <c r="B457" s="69" t="s">
        <v>1619</v>
      </c>
      <c r="C457" s="53">
        <v>45372811</v>
      </c>
      <c r="D457" s="69" t="s">
        <v>1620</v>
      </c>
      <c r="E457" s="54" t="s">
        <v>687</v>
      </c>
      <c r="F457" s="223">
        <v>46019</v>
      </c>
      <c r="G457" s="209">
        <v>13500000</v>
      </c>
      <c r="H457" s="9" t="s">
        <v>20</v>
      </c>
      <c r="I457" s="208">
        <v>9000000.0000000019</v>
      </c>
      <c r="J457" s="56" t="s">
        <v>21</v>
      </c>
      <c r="K457" s="1">
        <v>0</v>
      </c>
      <c r="L457" s="2">
        <v>0.33333333333333331</v>
      </c>
      <c r="M457" s="4" t="s">
        <v>1621</v>
      </c>
      <c r="N457" s="4" t="s">
        <v>572</v>
      </c>
    </row>
    <row r="458" spans="1:14" ht="55.2" customHeight="1">
      <c r="A458" s="53" t="s">
        <v>1622</v>
      </c>
      <c r="B458" s="69" t="s">
        <v>1619</v>
      </c>
      <c r="C458" s="53">
        <v>3805263</v>
      </c>
      <c r="D458" s="69" t="s">
        <v>1623</v>
      </c>
      <c r="E458" s="54" t="s">
        <v>687</v>
      </c>
      <c r="F458" s="223">
        <v>46019</v>
      </c>
      <c r="G458" s="209">
        <v>10800000</v>
      </c>
      <c r="H458" s="9" t="s">
        <v>20</v>
      </c>
      <c r="I458" s="208">
        <v>7200000.0000000009</v>
      </c>
      <c r="J458" s="56" t="s">
        <v>21</v>
      </c>
      <c r="K458" s="1">
        <v>0</v>
      </c>
      <c r="L458" s="2">
        <v>0.33333333333333331</v>
      </c>
      <c r="M458" s="4" t="s">
        <v>1624</v>
      </c>
      <c r="N458" s="4" t="s">
        <v>572</v>
      </c>
    </row>
    <row r="459" spans="1:14" ht="55.2" customHeight="1">
      <c r="A459" s="53" t="s">
        <v>1625</v>
      </c>
      <c r="B459" s="69" t="s">
        <v>1241</v>
      </c>
      <c r="C459" s="53">
        <v>1143372921</v>
      </c>
      <c r="D459" s="69" t="s">
        <v>1626</v>
      </c>
      <c r="E459" s="54" t="s">
        <v>687</v>
      </c>
      <c r="F459" s="224">
        <v>46019</v>
      </c>
      <c r="G459" s="209">
        <v>6900000</v>
      </c>
      <c r="H459" s="9" t="s">
        <v>20</v>
      </c>
      <c r="I459" s="208">
        <v>4600000.0000000009</v>
      </c>
      <c r="J459" s="56" t="s">
        <v>21</v>
      </c>
      <c r="K459" s="1">
        <v>0</v>
      </c>
      <c r="L459" s="2">
        <v>0.33333333333333331</v>
      </c>
      <c r="M459" s="4" t="s">
        <v>1627</v>
      </c>
      <c r="N459" s="4" t="s">
        <v>572</v>
      </c>
    </row>
    <row r="460" spans="1:14" ht="55.2" customHeight="1">
      <c r="A460" s="53" t="s">
        <v>1628</v>
      </c>
      <c r="B460" s="69" t="s">
        <v>719</v>
      </c>
      <c r="C460" s="53">
        <v>1051360567</v>
      </c>
      <c r="D460" s="69" t="s">
        <v>1629</v>
      </c>
      <c r="E460" s="54" t="s">
        <v>687</v>
      </c>
      <c r="F460" s="223">
        <v>46019</v>
      </c>
      <c r="G460" s="209">
        <v>15000000</v>
      </c>
      <c r="H460" s="9" t="s">
        <v>20</v>
      </c>
      <c r="I460" s="208">
        <v>10000000.000000002</v>
      </c>
      <c r="J460" s="56" t="s">
        <v>21</v>
      </c>
      <c r="K460" s="1">
        <v>0</v>
      </c>
      <c r="L460" s="2">
        <v>0.33333333333333331</v>
      </c>
      <c r="M460" s="4" t="s">
        <v>1630</v>
      </c>
      <c r="N460" s="4" t="s">
        <v>65</v>
      </c>
    </row>
    <row r="461" spans="1:14" ht="55.2" customHeight="1">
      <c r="A461" s="53" t="s">
        <v>1631</v>
      </c>
      <c r="B461" s="69" t="s">
        <v>1560</v>
      </c>
      <c r="C461" s="53">
        <v>1047459958</v>
      </c>
      <c r="D461" s="69" t="s">
        <v>1632</v>
      </c>
      <c r="E461" s="54">
        <v>45961</v>
      </c>
      <c r="F461" s="224">
        <v>46022</v>
      </c>
      <c r="G461" s="209">
        <v>13500000</v>
      </c>
      <c r="H461" s="9" t="s">
        <v>20</v>
      </c>
      <c r="I461" s="208">
        <v>9000000.0000000019</v>
      </c>
      <c r="J461" s="56" t="s">
        <v>21</v>
      </c>
      <c r="K461" s="1">
        <v>0</v>
      </c>
      <c r="L461" s="2">
        <v>0.33333333333333331</v>
      </c>
      <c r="M461" s="4" t="s">
        <v>1633</v>
      </c>
      <c r="N461" s="4" t="s">
        <v>50</v>
      </c>
    </row>
    <row r="462" spans="1:14" ht="55.2" customHeight="1">
      <c r="A462" s="53" t="s">
        <v>1634</v>
      </c>
      <c r="B462" s="69" t="s">
        <v>492</v>
      </c>
      <c r="C462" s="53">
        <v>1234091075</v>
      </c>
      <c r="D462" s="69" t="s">
        <v>1635</v>
      </c>
      <c r="E462" s="54" t="s">
        <v>687</v>
      </c>
      <c r="F462" s="223">
        <v>46019</v>
      </c>
      <c r="G462" s="209">
        <v>10500000</v>
      </c>
      <c r="H462" s="9" t="s">
        <v>20</v>
      </c>
      <c r="I462" s="208">
        <v>7000000.0000000009</v>
      </c>
      <c r="J462" s="56" t="s">
        <v>21</v>
      </c>
      <c r="K462" s="1">
        <v>0</v>
      </c>
      <c r="L462" s="2">
        <v>0.33333333333333331</v>
      </c>
      <c r="M462" s="4" t="s">
        <v>1636</v>
      </c>
      <c r="N462" s="4" t="s">
        <v>196</v>
      </c>
    </row>
    <row r="463" spans="1:14" ht="55.2" customHeight="1">
      <c r="A463" s="53" t="s">
        <v>1637</v>
      </c>
      <c r="B463" s="69" t="s">
        <v>1111</v>
      </c>
      <c r="C463" s="53">
        <v>1047494649</v>
      </c>
      <c r="D463" s="69" t="s">
        <v>1638</v>
      </c>
      <c r="E463" s="54" t="s">
        <v>687</v>
      </c>
      <c r="F463" s="223">
        <v>46021</v>
      </c>
      <c r="G463" s="209">
        <v>11250000</v>
      </c>
      <c r="H463" s="9" t="s">
        <v>20</v>
      </c>
      <c r="I463" s="208">
        <v>2249999.9999999995</v>
      </c>
      <c r="J463" s="56" t="s">
        <v>21</v>
      </c>
      <c r="K463" s="1">
        <v>0</v>
      </c>
      <c r="L463" s="2">
        <v>0.8</v>
      </c>
      <c r="M463" s="4" t="s">
        <v>1639</v>
      </c>
      <c r="N463" s="4" t="s">
        <v>1109</v>
      </c>
    </row>
    <row r="464" spans="1:14" ht="55.2" customHeight="1">
      <c r="A464" s="53" t="s">
        <v>1640</v>
      </c>
      <c r="B464" s="69" t="s">
        <v>1111</v>
      </c>
      <c r="C464" s="53">
        <v>45476639</v>
      </c>
      <c r="D464" s="69" t="s">
        <v>1641</v>
      </c>
      <c r="E464" s="54" t="s">
        <v>687</v>
      </c>
      <c r="F464" s="224">
        <v>46021</v>
      </c>
      <c r="G464" s="209">
        <v>11250000</v>
      </c>
      <c r="H464" s="9" t="s">
        <v>20</v>
      </c>
      <c r="I464" s="208">
        <v>2249999.9999999995</v>
      </c>
      <c r="J464" s="56" t="s">
        <v>21</v>
      </c>
      <c r="K464" s="1">
        <v>0</v>
      </c>
      <c r="L464" s="2">
        <v>0.8</v>
      </c>
      <c r="M464" s="4" t="s">
        <v>1642</v>
      </c>
      <c r="N464" s="4" t="s">
        <v>1109</v>
      </c>
    </row>
    <row r="465" spans="1:14" ht="55.2" customHeight="1">
      <c r="A465" s="53" t="s">
        <v>1643</v>
      </c>
      <c r="B465" s="69" t="s">
        <v>1644</v>
      </c>
      <c r="C465" s="53">
        <v>45548817</v>
      </c>
      <c r="D465" s="69" t="s">
        <v>1645</v>
      </c>
      <c r="E465" s="54" t="s">
        <v>687</v>
      </c>
      <c r="F465" s="223">
        <v>46004</v>
      </c>
      <c r="G465" s="209">
        <v>12500000</v>
      </c>
      <c r="H465" s="9" t="s">
        <v>20</v>
      </c>
      <c r="I465" s="208">
        <v>7500000</v>
      </c>
      <c r="J465" s="56" t="s">
        <v>21</v>
      </c>
      <c r="K465" s="1">
        <v>0</v>
      </c>
      <c r="L465" s="2">
        <v>0.4</v>
      </c>
      <c r="M465" s="4" t="s">
        <v>1646</v>
      </c>
      <c r="N465" s="4" t="s">
        <v>1647</v>
      </c>
    </row>
    <row r="466" spans="1:14" ht="55.2" customHeight="1">
      <c r="A466" s="53" t="s">
        <v>1648</v>
      </c>
      <c r="B466" s="69" t="s">
        <v>1649</v>
      </c>
      <c r="C466" s="53">
        <v>1069494847</v>
      </c>
      <c r="D466" s="69" t="s">
        <v>1650</v>
      </c>
      <c r="E466" s="54" t="s">
        <v>687</v>
      </c>
      <c r="F466" s="224">
        <v>46019</v>
      </c>
      <c r="G466" s="209">
        <v>9000000</v>
      </c>
      <c r="H466" s="9" t="s">
        <v>20</v>
      </c>
      <c r="I466" s="208">
        <v>6000000.0000000009</v>
      </c>
      <c r="J466" s="56" t="s">
        <v>21</v>
      </c>
      <c r="K466" s="1">
        <v>0</v>
      </c>
      <c r="L466" s="2">
        <v>0.33333333333333331</v>
      </c>
      <c r="M466" s="4" t="s">
        <v>1651</v>
      </c>
      <c r="N466" s="4" t="s">
        <v>1083</v>
      </c>
    </row>
    <row r="467" spans="1:14" ht="55.2" customHeight="1">
      <c r="A467" s="53" t="s">
        <v>1652</v>
      </c>
      <c r="B467" s="69" t="s">
        <v>1533</v>
      </c>
      <c r="C467" s="53">
        <v>1234889393</v>
      </c>
      <c r="D467" s="69" t="s">
        <v>1653</v>
      </c>
      <c r="E467" s="54" t="s">
        <v>687</v>
      </c>
      <c r="F467" s="223">
        <v>46019</v>
      </c>
      <c r="G467" s="209">
        <v>12000000</v>
      </c>
      <c r="H467" s="9" t="s">
        <v>20</v>
      </c>
      <c r="I467" s="208">
        <v>8000000.0000000009</v>
      </c>
      <c r="J467" s="56" t="s">
        <v>21</v>
      </c>
      <c r="K467" s="1">
        <v>0</v>
      </c>
      <c r="L467" s="2">
        <v>0.33333333333333331</v>
      </c>
      <c r="M467" s="4" t="s">
        <v>1654</v>
      </c>
      <c r="N467" s="4" t="s">
        <v>1083</v>
      </c>
    </row>
    <row r="468" spans="1:14" ht="55.2" customHeight="1">
      <c r="A468" s="53" t="s">
        <v>1655</v>
      </c>
      <c r="B468" s="69" t="s">
        <v>1533</v>
      </c>
      <c r="C468" s="53">
        <v>72275279</v>
      </c>
      <c r="D468" s="69" t="s">
        <v>1656</v>
      </c>
      <c r="E468" s="54" t="s">
        <v>687</v>
      </c>
      <c r="F468" s="224">
        <v>46004</v>
      </c>
      <c r="G468" s="209">
        <v>10000000</v>
      </c>
      <c r="H468" s="9" t="s">
        <v>20</v>
      </c>
      <c r="I468" s="208">
        <v>6000000</v>
      </c>
      <c r="J468" s="56" t="s">
        <v>21</v>
      </c>
      <c r="K468" s="1">
        <v>0</v>
      </c>
      <c r="L468" s="2">
        <v>0.4</v>
      </c>
      <c r="M468" s="4" t="s">
        <v>1657</v>
      </c>
      <c r="N468" s="4" t="s">
        <v>1083</v>
      </c>
    </row>
    <row r="469" spans="1:14" ht="55.2" customHeight="1">
      <c r="A469" s="53" t="s">
        <v>1658</v>
      </c>
      <c r="B469" s="69" t="s">
        <v>1659</v>
      </c>
      <c r="C469" s="53">
        <v>1005582218</v>
      </c>
      <c r="D469" s="69" t="s">
        <v>1660</v>
      </c>
      <c r="E469" s="54" t="s">
        <v>687</v>
      </c>
      <c r="F469" s="223">
        <v>46004</v>
      </c>
      <c r="G469" s="209">
        <v>5750000</v>
      </c>
      <c r="H469" s="9" t="s">
        <v>20</v>
      </c>
      <c r="I469" s="208">
        <v>3450000</v>
      </c>
      <c r="J469" s="56" t="s">
        <v>21</v>
      </c>
      <c r="K469" s="1">
        <v>0</v>
      </c>
      <c r="L469" s="2">
        <v>0.4</v>
      </c>
      <c r="M469" s="4" t="s">
        <v>1661</v>
      </c>
      <c r="N469" s="4" t="s">
        <v>1083</v>
      </c>
    </row>
    <row r="470" spans="1:14" ht="55.2" customHeight="1">
      <c r="A470" s="53" t="s">
        <v>1662</v>
      </c>
      <c r="B470" s="69" t="s">
        <v>1659</v>
      </c>
      <c r="C470" s="53">
        <v>1140851483</v>
      </c>
      <c r="D470" s="69" t="s">
        <v>1663</v>
      </c>
      <c r="E470" s="54" t="s">
        <v>687</v>
      </c>
      <c r="F470" s="224">
        <v>46004</v>
      </c>
      <c r="G470" s="209">
        <v>5750000</v>
      </c>
      <c r="H470" s="9" t="s">
        <v>20</v>
      </c>
      <c r="I470" s="208">
        <v>3450000</v>
      </c>
      <c r="J470" s="56" t="s">
        <v>21</v>
      </c>
      <c r="K470" s="1">
        <v>0</v>
      </c>
      <c r="L470" s="2">
        <v>0.4</v>
      </c>
      <c r="M470" s="4" t="s">
        <v>1664</v>
      </c>
      <c r="N470" s="4" t="s">
        <v>1083</v>
      </c>
    </row>
    <row r="471" spans="1:14" ht="55.2" customHeight="1">
      <c r="A471" s="53" t="s">
        <v>1665</v>
      </c>
      <c r="B471" s="69" t="s">
        <v>1659</v>
      </c>
      <c r="C471" s="53">
        <v>22796976</v>
      </c>
      <c r="D471" s="69" t="s">
        <v>1666</v>
      </c>
      <c r="E471" s="54" t="s">
        <v>687</v>
      </c>
      <c r="F471" s="223">
        <v>46004</v>
      </c>
      <c r="G471" s="209">
        <v>5750000</v>
      </c>
      <c r="H471" s="9" t="s">
        <v>20</v>
      </c>
      <c r="I471" s="208">
        <v>3450000</v>
      </c>
      <c r="J471" s="56" t="s">
        <v>21</v>
      </c>
      <c r="K471" s="1">
        <v>0</v>
      </c>
      <c r="L471" s="2">
        <v>0.4</v>
      </c>
      <c r="M471" s="4" t="s">
        <v>1667</v>
      </c>
      <c r="N471" s="4" t="s">
        <v>1083</v>
      </c>
    </row>
    <row r="472" spans="1:14" ht="55.2" customHeight="1">
      <c r="A472" s="53" t="s">
        <v>1668</v>
      </c>
      <c r="B472" s="69" t="s">
        <v>1659</v>
      </c>
      <c r="C472" s="53">
        <v>32882876</v>
      </c>
      <c r="D472" s="69" t="s">
        <v>1669</v>
      </c>
      <c r="E472" s="54" t="s">
        <v>687</v>
      </c>
      <c r="F472" s="223">
        <v>46004</v>
      </c>
      <c r="G472" s="209">
        <v>5750000</v>
      </c>
      <c r="H472" s="9" t="s">
        <v>20</v>
      </c>
      <c r="I472" s="208">
        <v>3450000</v>
      </c>
      <c r="J472" s="56" t="s">
        <v>21</v>
      </c>
      <c r="K472" s="1">
        <v>0</v>
      </c>
      <c r="L472" s="2">
        <v>0.4</v>
      </c>
      <c r="M472" s="4" t="s">
        <v>1670</v>
      </c>
      <c r="N472" s="4" t="s">
        <v>1083</v>
      </c>
    </row>
    <row r="473" spans="1:14" ht="55.2" customHeight="1">
      <c r="A473" s="53" t="s">
        <v>1671</v>
      </c>
      <c r="B473" s="69" t="s">
        <v>1672</v>
      </c>
      <c r="C473" s="53">
        <v>1053007674</v>
      </c>
      <c r="D473" s="69" t="s">
        <v>1673</v>
      </c>
      <c r="E473" s="54" t="s">
        <v>687</v>
      </c>
      <c r="F473" s="223">
        <v>46019</v>
      </c>
      <c r="G473" s="209">
        <v>10500000</v>
      </c>
      <c r="H473" s="9" t="s">
        <v>20</v>
      </c>
      <c r="I473" s="208">
        <v>7000000.0000000009</v>
      </c>
      <c r="J473" s="56" t="s">
        <v>21</v>
      </c>
      <c r="K473" s="1">
        <v>0</v>
      </c>
      <c r="L473" s="2">
        <v>0.33333333333333331</v>
      </c>
      <c r="M473" s="4" t="s">
        <v>1674</v>
      </c>
      <c r="N473" s="4" t="s">
        <v>28</v>
      </c>
    </row>
    <row r="474" spans="1:14" ht="55.2" customHeight="1">
      <c r="A474" s="53" t="s">
        <v>1675</v>
      </c>
      <c r="B474" s="69" t="s">
        <v>1099</v>
      </c>
      <c r="C474" s="53">
        <v>9186691</v>
      </c>
      <c r="D474" s="69" t="s">
        <v>1676</v>
      </c>
      <c r="E474" s="54" t="s">
        <v>687</v>
      </c>
      <c r="F474" s="224">
        <v>46004</v>
      </c>
      <c r="G474" s="209">
        <v>7000000</v>
      </c>
      <c r="H474" s="9" t="s">
        <v>20</v>
      </c>
      <c r="I474" s="208">
        <v>4200000</v>
      </c>
      <c r="J474" s="56" t="s">
        <v>21</v>
      </c>
      <c r="K474" s="1">
        <v>0</v>
      </c>
      <c r="L474" s="2">
        <v>0.4</v>
      </c>
      <c r="M474" s="4" t="s">
        <v>1677</v>
      </c>
      <c r="N474" s="4" t="s">
        <v>537</v>
      </c>
    </row>
    <row r="475" spans="1:14" ht="55.2" customHeight="1">
      <c r="A475" s="53" t="s">
        <v>1678</v>
      </c>
      <c r="B475" s="69" t="s">
        <v>1679</v>
      </c>
      <c r="C475" s="53">
        <v>45518650</v>
      </c>
      <c r="D475" s="69" t="s">
        <v>1680</v>
      </c>
      <c r="E475" s="54" t="s">
        <v>687</v>
      </c>
      <c r="F475" s="223">
        <v>46019</v>
      </c>
      <c r="G475" s="209">
        <v>7200000</v>
      </c>
      <c r="H475" s="9" t="s">
        <v>20</v>
      </c>
      <c r="I475" s="208">
        <v>7200000</v>
      </c>
      <c r="J475" s="56" t="s">
        <v>21</v>
      </c>
      <c r="K475" s="1">
        <v>0</v>
      </c>
      <c r="L475" s="2">
        <v>0</v>
      </c>
      <c r="M475" s="4" t="s">
        <v>1681</v>
      </c>
      <c r="N475" s="4" t="s">
        <v>33</v>
      </c>
    </row>
    <row r="476" spans="1:14" ht="55.2" customHeight="1">
      <c r="A476" s="53" t="s">
        <v>1682</v>
      </c>
      <c r="B476" s="69" t="s">
        <v>519</v>
      </c>
      <c r="C476" s="53">
        <v>1044927316</v>
      </c>
      <c r="D476" s="69" t="s">
        <v>1683</v>
      </c>
      <c r="E476" s="54" t="s">
        <v>692</v>
      </c>
      <c r="F476" s="224">
        <v>46005</v>
      </c>
      <c r="G476" s="209">
        <v>8750000</v>
      </c>
      <c r="H476" s="9" t="s">
        <v>20</v>
      </c>
      <c r="I476" s="208">
        <v>5250000</v>
      </c>
      <c r="J476" s="56" t="s">
        <v>21</v>
      </c>
      <c r="K476" s="1">
        <v>0</v>
      </c>
      <c r="L476" s="2">
        <v>0.4</v>
      </c>
      <c r="M476" s="4" t="s">
        <v>1684</v>
      </c>
      <c r="N476" s="4" t="s">
        <v>96</v>
      </c>
    </row>
    <row r="477" spans="1:14" ht="55.2" customHeight="1">
      <c r="A477" s="53" t="s">
        <v>1685</v>
      </c>
      <c r="B477" s="69" t="s">
        <v>519</v>
      </c>
      <c r="C477" s="53">
        <v>32935529</v>
      </c>
      <c r="D477" s="69" t="s">
        <v>1686</v>
      </c>
      <c r="E477" s="54" t="s">
        <v>692</v>
      </c>
      <c r="F477" s="223">
        <v>46005</v>
      </c>
      <c r="G477" s="209">
        <v>8750000</v>
      </c>
      <c r="H477" s="9" t="s">
        <v>20</v>
      </c>
      <c r="I477" s="208">
        <v>5250000</v>
      </c>
      <c r="J477" s="56" t="s">
        <v>21</v>
      </c>
      <c r="K477" s="1">
        <v>0</v>
      </c>
      <c r="L477" s="2">
        <v>0.4</v>
      </c>
      <c r="M477" s="4" t="s">
        <v>1687</v>
      </c>
      <c r="N477" s="4" t="s">
        <v>398</v>
      </c>
    </row>
    <row r="478" spans="1:14" ht="55.2" customHeight="1">
      <c r="A478" s="53" t="s">
        <v>1688</v>
      </c>
      <c r="B478" s="69" t="s">
        <v>1689</v>
      </c>
      <c r="C478" s="53">
        <v>1051656926</v>
      </c>
      <c r="D478" s="69" t="s">
        <v>1690</v>
      </c>
      <c r="E478" s="54" t="s">
        <v>692</v>
      </c>
      <c r="F478" s="224">
        <v>46005</v>
      </c>
      <c r="G478" s="209">
        <v>7500000</v>
      </c>
      <c r="H478" s="9" t="s">
        <v>20</v>
      </c>
      <c r="I478" s="208">
        <v>4500000</v>
      </c>
      <c r="J478" s="56" t="s">
        <v>21</v>
      </c>
      <c r="K478" s="1">
        <v>0</v>
      </c>
      <c r="L478" s="2">
        <v>0.4</v>
      </c>
      <c r="M478" s="4" t="s">
        <v>1691</v>
      </c>
      <c r="N478" s="4" t="s">
        <v>96</v>
      </c>
    </row>
    <row r="479" spans="1:14" ht="55.2" customHeight="1">
      <c r="A479" s="53" t="s">
        <v>1692</v>
      </c>
      <c r="B479" s="69" t="s">
        <v>212</v>
      </c>
      <c r="C479" s="53">
        <v>1082968340</v>
      </c>
      <c r="D479" s="69" t="s">
        <v>1693</v>
      </c>
      <c r="E479" s="54" t="s">
        <v>692</v>
      </c>
      <c r="F479" s="223">
        <v>46005</v>
      </c>
      <c r="G479" s="209">
        <v>10000000</v>
      </c>
      <c r="H479" s="9" t="s">
        <v>20</v>
      </c>
      <c r="I479" s="208">
        <v>6000000</v>
      </c>
      <c r="J479" s="56" t="s">
        <v>21</v>
      </c>
      <c r="K479" s="1">
        <v>0</v>
      </c>
      <c r="L479" s="2">
        <v>0.4</v>
      </c>
      <c r="M479" s="4" t="s">
        <v>1694</v>
      </c>
      <c r="N479" s="4" t="s">
        <v>96</v>
      </c>
    </row>
    <row r="480" spans="1:14" ht="55.2" customHeight="1">
      <c r="A480" s="53" t="s">
        <v>1695</v>
      </c>
      <c r="B480" s="69" t="s">
        <v>1012</v>
      </c>
      <c r="C480" s="53">
        <v>1143355099</v>
      </c>
      <c r="D480" s="69" t="s">
        <v>1696</v>
      </c>
      <c r="E480" s="54" t="s">
        <v>692</v>
      </c>
      <c r="F480" s="224">
        <v>46005</v>
      </c>
      <c r="G480" s="209">
        <v>10000000</v>
      </c>
      <c r="H480" s="9" t="s">
        <v>20</v>
      </c>
      <c r="I480" s="208">
        <v>6000000</v>
      </c>
      <c r="J480" s="56" t="s">
        <v>21</v>
      </c>
      <c r="K480" s="1">
        <v>0</v>
      </c>
      <c r="L480" s="2">
        <v>0.4</v>
      </c>
      <c r="M480" s="4" t="s">
        <v>1697</v>
      </c>
      <c r="N480" s="4" t="s">
        <v>55</v>
      </c>
    </row>
    <row r="481" spans="1:14" ht="55.2" customHeight="1">
      <c r="A481" s="53" t="s">
        <v>1698</v>
      </c>
      <c r="B481" s="69" t="s">
        <v>1699</v>
      </c>
      <c r="C481" s="53">
        <v>1007313905</v>
      </c>
      <c r="D481" s="69" t="s">
        <v>1700</v>
      </c>
      <c r="E481" s="54" t="s">
        <v>692</v>
      </c>
      <c r="F481" s="224">
        <v>46005</v>
      </c>
      <c r="G481" s="209">
        <v>8750000</v>
      </c>
      <c r="H481" s="9" t="s">
        <v>20</v>
      </c>
      <c r="I481" s="208">
        <v>5250000</v>
      </c>
      <c r="J481" s="56" t="s">
        <v>21</v>
      </c>
      <c r="K481" s="1">
        <v>0</v>
      </c>
      <c r="L481" s="2">
        <v>0.4</v>
      </c>
      <c r="M481" s="4" t="s">
        <v>2619</v>
      </c>
      <c r="N481" s="4" t="s">
        <v>144</v>
      </c>
    </row>
    <row r="482" spans="1:14" ht="55.2" customHeight="1">
      <c r="A482" s="53" t="s">
        <v>1701</v>
      </c>
      <c r="B482" s="69" t="s">
        <v>971</v>
      </c>
      <c r="C482" s="53">
        <v>45539773</v>
      </c>
      <c r="D482" s="69" t="s">
        <v>1702</v>
      </c>
      <c r="E482" s="54" t="s">
        <v>692</v>
      </c>
      <c r="F482" s="223">
        <v>46020</v>
      </c>
      <c r="G482" s="209">
        <v>7200000</v>
      </c>
      <c r="H482" s="9" t="s">
        <v>20</v>
      </c>
      <c r="I482" s="208">
        <v>4800000.0000000009</v>
      </c>
      <c r="J482" s="56" t="s">
        <v>21</v>
      </c>
      <c r="K482" s="1">
        <v>0</v>
      </c>
      <c r="L482" s="2">
        <v>0.33333333333333331</v>
      </c>
      <c r="M482" s="4" t="s">
        <v>1703</v>
      </c>
      <c r="N482" s="4" t="s">
        <v>88</v>
      </c>
    </row>
    <row r="483" spans="1:14" ht="55.2" customHeight="1">
      <c r="A483" s="53" t="s">
        <v>1704</v>
      </c>
      <c r="B483" s="69" t="s">
        <v>971</v>
      </c>
      <c r="C483" s="53">
        <v>3798459</v>
      </c>
      <c r="D483" s="69" t="s">
        <v>1705</v>
      </c>
      <c r="E483" s="54" t="s">
        <v>692</v>
      </c>
      <c r="F483" s="224">
        <v>46005</v>
      </c>
      <c r="G483" s="209">
        <v>5750000</v>
      </c>
      <c r="H483" s="9" t="s">
        <v>20</v>
      </c>
      <c r="I483" s="208">
        <v>3450000</v>
      </c>
      <c r="J483" s="56" t="s">
        <v>21</v>
      </c>
      <c r="K483" s="1">
        <v>0</v>
      </c>
      <c r="L483" s="2">
        <v>0.4</v>
      </c>
      <c r="M483" s="4" t="s">
        <v>1706</v>
      </c>
      <c r="N483" s="4" t="s">
        <v>88</v>
      </c>
    </row>
    <row r="484" spans="1:14" ht="55.2" customHeight="1">
      <c r="A484" s="53" t="s">
        <v>1707</v>
      </c>
      <c r="B484" s="69" t="s">
        <v>928</v>
      </c>
      <c r="C484" s="53">
        <v>1047492365</v>
      </c>
      <c r="D484" s="69" t="s">
        <v>1708</v>
      </c>
      <c r="E484" s="54" t="s">
        <v>692</v>
      </c>
      <c r="F484" s="223">
        <v>46005</v>
      </c>
      <c r="G484" s="209">
        <v>6250000</v>
      </c>
      <c r="H484" s="9" t="s">
        <v>20</v>
      </c>
      <c r="I484" s="208">
        <v>3750000</v>
      </c>
      <c r="J484" s="56" t="s">
        <v>21</v>
      </c>
      <c r="K484" s="1">
        <v>0</v>
      </c>
      <c r="L484" s="2">
        <v>0.4</v>
      </c>
      <c r="M484" s="4" t="s">
        <v>1709</v>
      </c>
      <c r="N484" s="4" t="s">
        <v>23</v>
      </c>
    </row>
    <row r="485" spans="1:14" ht="55.2" customHeight="1">
      <c r="A485" s="53" t="s">
        <v>1710</v>
      </c>
      <c r="B485" s="69" t="s">
        <v>1711</v>
      </c>
      <c r="C485" s="53">
        <v>1051442701</v>
      </c>
      <c r="D485" s="69" t="s">
        <v>1712</v>
      </c>
      <c r="E485" s="54" t="s">
        <v>692</v>
      </c>
      <c r="F485" s="226">
        <v>46020</v>
      </c>
      <c r="G485" s="209">
        <v>18000000</v>
      </c>
      <c r="H485" s="9" t="s">
        <v>20</v>
      </c>
      <c r="I485" s="208">
        <v>18000000</v>
      </c>
      <c r="J485" s="56" t="s">
        <v>21</v>
      </c>
      <c r="K485" s="1">
        <v>0</v>
      </c>
      <c r="L485" s="2">
        <v>0</v>
      </c>
      <c r="M485" s="4" t="s">
        <v>1713</v>
      </c>
      <c r="N485" s="4" t="s">
        <v>96</v>
      </c>
    </row>
    <row r="486" spans="1:14" ht="110.4">
      <c r="A486" s="53" t="s">
        <v>1714</v>
      </c>
      <c r="B486" s="69" t="s">
        <v>1715</v>
      </c>
      <c r="C486" s="53">
        <v>73545421</v>
      </c>
      <c r="D486" s="53" t="s">
        <v>1716</v>
      </c>
      <c r="E486" s="54">
        <v>45839</v>
      </c>
      <c r="F486" s="54">
        <v>46022</v>
      </c>
      <c r="G486" s="70">
        <v>15600000</v>
      </c>
      <c r="H486" s="69" t="s">
        <v>1717</v>
      </c>
      <c r="I486" s="70">
        <v>2600000</v>
      </c>
      <c r="J486" s="67" t="s">
        <v>21</v>
      </c>
      <c r="K486" s="70">
        <v>0</v>
      </c>
      <c r="L486" s="71">
        <v>0.83333333333333337</v>
      </c>
      <c r="M486" s="72" t="s">
        <v>1718</v>
      </c>
      <c r="N486" s="68" t="s">
        <v>1719</v>
      </c>
    </row>
    <row r="487" spans="1:14" ht="96.6">
      <c r="A487" s="53" t="s">
        <v>1720</v>
      </c>
      <c r="B487" s="69" t="s">
        <v>1721</v>
      </c>
      <c r="C487" s="53">
        <v>1047441421</v>
      </c>
      <c r="D487" s="53" t="s">
        <v>1722</v>
      </c>
      <c r="E487" s="54">
        <v>45839</v>
      </c>
      <c r="F487" s="54">
        <v>46022</v>
      </c>
      <c r="G487" s="70">
        <v>28800000</v>
      </c>
      <c r="H487" s="69" t="s">
        <v>1717</v>
      </c>
      <c r="I487" s="70">
        <v>4800000</v>
      </c>
      <c r="J487" s="67" t="s">
        <v>21</v>
      </c>
      <c r="K487" s="70">
        <v>0</v>
      </c>
      <c r="L487" s="71">
        <v>0.83333333333333337</v>
      </c>
      <c r="M487" s="72" t="s">
        <v>1723</v>
      </c>
      <c r="N487" s="68" t="s">
        <v>1719</v>
      </c>
    </row>
    <row r="488" spans="1:14" ht="124.2">
      <c r="A488" s="53" t="s">
        <v>1724</v>
      </c>
      <c r="B488" s="69" t="s">
        <v>1725</v>
      </c>
      <c r="C488" s="53">
        <v>33226401</v>
      </c>
      <c r="D488" s="53" t="s">
        <v>1726</v>
      </c>
      <c r="E488" s="54">
        <v>45842</v>
      </c>
      <c r="F488" s="54">
        <v>46009</v>
      </c>
      <c r="G488" s="70">
        <v>28600000</v>
      </c>
      <c r="H488" s="69" t="s">
        <v>1717</v>
      </c>
      <c r="I488" s="70">
        <v>0</v>
      </c>
      <c r="J488" s="67" t="s">
        <v>21</v>
      </c>
      <c r="K488" s="70">
        <v>0</v>
      </c>
      <c r="L488" s="71">
        <v>1</v>
      </c>
      <c r="M488" s="73" t="s">
        <v>1727</v>
      </c>
      <c r="N488" s="68" t="s">
        <v>1719</v>
      </c>
    </row>
    <row r="489" spans="1:14" ht="124.2">
      <c r="A489" s="53" t="s">
        <v>1728</v>
      </c>
      <c r="B489" s="69" t="s">
        <v>1729</v>
      </c>
      <c r="C489" s="53">
        <v>1047397581</v>
      </c>
      <c r="D489" s="53" t="s">
        <v>1730</v>
      </c>
      <c r="E489" s="54">
        <v>45842</v>
      </c>
      <c r="F489" s="54">
        <v>46009</v>
      </c>
      <c r="G489" s="70">
        <v>16500000</v>
      </c>
      <c r="H489" s="69" t="s">
        <v>1717</v>
      </c>
      <c r="I489" s="70">
        <v>0</v>
      </c>
      <c r="J489" s="67" t="s">
        <v>21</v>
      </c>
      <c r="K489" s="70">
        <v>0</v>
      </c>
      <c r="L489" s="71">
        <v>1</v>
      </c>
      <c r="M489" s="73" t="s">
        <v>1731</v>
      </c>
      <c r="N489" s="68" t="s">
        <v>1719</v>
      </c>
    </row>
    <row r="490" spans="1:14" ht="110.4">
      <c r="A490" s="53" t="s">
        <v>1732</v>
      </c>
      <c r="B490" s="69" t="s">
        <v>1733</v>
      </c>
      <c r="C490" s="53">
        <v>1047426854</v>
      </c>
      <c r="D490" s="53" t="s">
        <v>1734</v>
      </c>
      <c r="E490" s="54">
        <v>45842</v>
      </c>
      <c r="F490" s="54">
        <v>46009</v>
      </c>
      <c r="G490" s="70">
        <v>23100000</v>
      </c>
      <c r="H490" s="69" t="s">
        <v>1717</v>
      </c>
      <c r="I490" s="70">
        <v>10500000</v>
      </c>
      <c r="J490" s="67" t="s">
        <v>21</v>
      </c>
      <c r="K490" s="70">
        <v>0</v>
      </c>
      <c r="L490" s="71">
        <v>0.54545454545454541</v>
      </c>
      <c r="M490" s="73" t="s">
        <v>1735</v>
      </c>
      <c r="N490" s="68" t="s">
        <v>1719</v>
      </c>
    </row>
    <row r="491" spans="1:14" ht="110.4">
      <c r="A491" s="53" t="s">
        <v>1736</v>
      </c>
      <c r="B491" s="69" t="s">
        <v>1737</v>
      </c>
      <c r="C491" s="53">
        <v>7921822</v>
      </c>
      <c r="D491" s="53" t="s">
        <v>1738</v>
      </c>
      <c r="E491" s="54">
        <v>45842</v>
      </c>
      <c r="F491" s="54">
        <v>46009</v>
      </c>
      <c r="G491" s="70">
        <v>28600000</v>
      </c>
      <c r="H491" s="69" t="s">
        <v>1717</v>
      </c>
      <c r="I491" s="70">
        <v>8493333</v>
      </c>
      <c r="J491" s="67" t="s">
        <v>21</v>
      </c>
      <c r="K491" s="70">
        <v>0</v>
      </c>
      <c r="L491" s="71">
        <v>0.70303031468531474</v>
      </c>
      <c r="M491" s="73" t="s">
        <v>1739</v>
      </c>
      <c r="N491" s="68" t="s">
        <v>1719</v>
      </c>
    </row>
    <row r="492" spans="1:14" ht="110.4">
      <c r="A492" s="53" t="s">
        <v>1740</v>
      </c>
      <c r="B492" s="69" t="s">
        <v>1741</v>
      </c>
      <c r="C492" s="53">
        <v>1050971799</v>
      </c>
      <c r="D492" s="53" t="s">
        <v>1742</v>
      </c>
      <c r="E492" s="54">
        <v>45842</v>
      </c>
      <c r="F492" s="54">
        <v>46009</v>
      </c>
      <c r="G492" s="70">
        <v>22000000</v>
      </c>
      <c r="H492" s="69" t="s">
        <v>1717</v>
      </c>
      <c r="I492" s="70">
        <v>2000000</v>
      </c>
      <c r="J492" s="67" t="s">
        <v>21</v>
      </c>
      <c r="K492" s="70">
        <v>0</v>
      </c>
      <c r="L492" s="71">
        <v>0.90909090909090906</v>
      </c>
      <c r="M492" s="73" t="s">
        <v>1743</v>
      </c>
      <c r="N492" s="68" t="s">
        <v>1719</v>
      </c>
    </row>
    <row r="493" spans="1:14" ht="96.6">
      <c r="A493" s="53" t="s">
        <v>1744</v>
      </c>
      <c r="B493" s="69" t="s">
        <v>1721</v>
      </c>
      <c r="C493" s="53">
        <v>22864992</v>
      </c>
      <c r="D493" s="53" t="s">
        <v>1745</v>
      </c>
      <c r="E493" s="54">
        <v>45842</v>
      </c>
      <c r="F493" s="54">
        <v>45842</v>
      </c>
      <c r="G493" s="70">
        <v>0</v>
      </c>
      <c r="H493" s="69" t="s">
        <v>1717</v>
      </c>
      <c r="I493" s="70">
        <v>0</v>
      </c>
      <c r="J493" s="67" t="s">
        <v>21</v>
      </c>
      <c r="K493" s="70">
        <v>0</v>
      </c>
      <c r="L493" s="71" t="e">
        <v>#DIV/0!</v>
      </c>
      <c r="M493" s="73" t="s">
        <v>1746</v>
      </c>
      <c r="N493" s="68" t="s">
        <v>1719</v>
      </c>
    </row>
    <row r="494" spans="1:14" ht="82.8">
      <c r="A494" s="53" t="s">
        <v>1747</v>
      </c>
      <c r="B494" s="69" t="s">
        <v>1748</v>
      </c>
      <c r="C494" s="53">
        <v>1051356075</v>
      </c>
      <c r="D494" s="53" t="s">
        <v>1749</v>
      </c>
      <c r="E494" s="54">
        <v>45842</v>
      </c>
      <c r="F494" s="54">
        <v>46009</v>
      </c>
      <c r="G494" s="70">
        <v>23100000</v>
      </c>
      <c r="H494" s="69" t="s">
        <v>1717</v>
      </c>
      <c r="I494" s="70">
        <v>6300000</v>
      </c>
      <c r="J494" s="67" t="s">
        <v>21</v>
      </c>
      <c r="K494" s="70">
        <v>0</v>
      </c>
      <c r="L494" s="71">
        <v>0.72727272727272729</v>
      </c>
      <c r="M494" s="73" t="s">
        <v>1750</v>
      </c>
      <c r="N494" s="68" t="s">
        <v>1719</v>
      </c>
    </row>
    <row r="495" spans="1:14" ht="220.8">
      <c r="A495" s="53" t="s">
        <v>1751</v>
      </c>
      <c r="B495" s="69" t="s">
        <v>1752</v>
      </c>
      <c r="C495" s="53">
        <v>45767800</v>
      </c>
      <c r="D495" s="53" t="s">
        <v>1753</v>
      </c>
      <c r="E495" s="54">
        <v>45842</v>
      </c>
      <c r="F495" s="54">
        <v>46009</v>
      </c>
      <c r="G495" s="70">
        <v>26400000</v>
      </c>
      <c r="H495" s="69" t="s">
        <v>1717</v>
      </c>
      <c r="I495" s="70">
        <v>0</v>
      </c>
      <c r="J495" s="67" t="s">
        <v>21</v>
      </c>
      <c r="K495" s="70">
        <v>0</v>
      </c>
      <c r="L495" s="71">
        <v>1</v>
      </c>
      <c r="M495" s="73" t="s">
        <v>1754</v>
      </c>
      <c r="N495" s="68" t="s">
        <v>1719</v>
      </c>
    </row>
    <row r="496" spans="1:14" ht="82.8">
      <c r="A496" s="53" t="s">
        <v>1755</v>
      </c>
      <c r="B496" s="69" t="s">
        <v>1748</v>
      </c>
      <c r="C496" s="53">
        <v>45562390</v>
      </c>
      <c r="D496" s="53" t="s">
        <v>1756</v>
      </c>
      <c r="E496" s="54">
        <v>45842</v>
      </c>
      <c r="F496" s="54">
        <v>46009</v>
      </c>
      <c r="G496" s="70">
        <v>23100000</v>
      </c>
      <c r="H496" s="69" t="s">
        <v>1717</v>
      </c>
      <c r="I496" s="70">
        <v>2100000</v>
      </c>
      <c r="J496" s="67" t="s">
        <v>21</v>
      </c>
      <c r="K496" s="70">
        <v>0</v>
      </c>
      <c r="L496" s="71">
        <v>0.90909090909090906</v>
      </c>
      <c r="M496" s="73" t="s">
        <v>1757</v>
      </c>
      <c r="N496" s="68" t="s">
        <v>1719</v>
      </c>
    </row>
    <row r="497" spans="1:14" ht="124.2">
      <c r="A497" s="53" t="s">
        <v>1758</v>
      </c>
      <c r="B497" s="69" t="s">
        <v>1759</v>
      </c>
      <c r="C497" s="53">
        <v>1002243158</v>
      </c>
      <c r="D497" s="53" t="s">
        <v>1760</v>
      </c>
      <c r="E497" s="54">
        <v>45847</v>
      </c>
      <c r="F497" s="54">
        <v>45999</v>
      </c>
      <c r="G497" s="70">
        <v>21000000</v>
      </c>
      <c r="H497" s="69" t="s">
        <v>1717</v>
      </c>
      <c r="I497" s="70">
        <v>21000000</v>
      </c>
      <c r="J497" s="67" t="s">
        <v>21</v>
      </c>
      <c r="K497" s="70">
        <v>0</v>
      </c>
      <c r="L497" s="71">
        <v>0</v>
      </c>
      <c r="M497" s="73" t="s">
        <v>1761</v>
      </c>
      <c r="N497" s="68" t="s">
        <v>1719</v>
      </c>
    </row>
    <row r="498" spans="1:14" ht="124.2">
      <c r="A498" s="53" t="s">
        <v>1762</v>
      </c>
      <c r="B498" s="69" t="s">
        <v>1763</v>
      </c>
      <c r="C498" s="53">
        <v>64865779</v>
      </c>
      <c r="D498" s="53" t="s">
        <v>1764</v>
      </c>
      <c r="E498" s="54">
        <v>45847</v>
      </c>
      <c r="F498" s="54">
        <v>46014</v>
      </c>
      <c r="G498" s="70">
        <v>23100000</v>
      </c>
      <c r="H498" s="69" t="s">
        <v>1717</v>
      </c>
      <c r="I498" s="70">
        <v>18900000</v>
      </c>
      <c r="J498" s="67" t="s">
        <v>21</v>
      </c>
      <c r="K498" s="70">
        <v>0</v>
      </c>
      <c r="L498" s="71">
        <v>0.18181818181818182</v>
      </c>
      <c r="M498" s="73" t="s">
        <v>1765</v>
      </c>
      <c r="N498" s="68" t="s">
        <v>1719</v>
      </c>
    </row>
    <row r="499" spans="1:14" ht="179.4">
      <c r="A499" s="53" t="s">
        <v>1766</v>
      </c>
      <c r="B499" s="69" t="s">
        <v>1767</v>
      </c>
      <c r="C499" s="53">
        <v>1143361366</v>
      </c>
      <c r="D499" s="53" t="s">
        <v>1768</v>
      </c>
      <c r="E499" s="54">
        <v>45847</v>
      </c>
      <c r="F499" s="54">
        <v>45999</v>
      </c>
      <c r="G499" s="70">
        <v>13000000</v>
      </c>
      <c r="H499" s="69" t="s">
        <v>1717</v>
      </c>
      <c r="I499" s="70">
        <v>0</v>
      </c>
      <c r="J499" s="67" t="s">
        <v>21</v>
      </c>
      <c r="K499" s="70">
        <v>0</v>
      </c>
      <c r="L499" s="71">
        <v>1</v>
      </c>
      <c r="M499" s="73" t="s">
        <v>1769</v>
      </c>
      <c r="N499" s="68" t="s">
        <v>1719</v>
      </c>
    </row>
    <row r="500" spans="1:14" ht="110.4">
      <c r="A500" s="53" t="s">
        <v>1770</v>
      </c>
      <c r="B500" s="69" t="s">
        <v>1771</v>
      </c>
      <c r="C500" s="53">
        <v>45492906</v>
      </c>
      <c r="D500" s="53" t="s">
        <v>1772</v>
      </c>
      <c r="E500" s="54">
        <v>45847</v>
      </c>
      <c r="F500" s="54">
        <v>45999</v>
      </c>
      <c r="G500" s="70">
        <v>26000000</v>
      </c>
      <c r="H500" s="69" t="s">
        <v>1717</v>
      </c>
      <c r="I500" s="70">
        <v>0</v>
      </c>
      <c r="J500" s="67" t="s">
        <v>21</v>
      </c>
      <c r="K500" s="70">
        <v>0</v>
      </c>
      <c r="L500" s="71">
        <v>1</v>
      </c>
      <c r="M500" s="73" t="s">
        <v>1773</v>
      </c>
      <c r="N500" s="68" t="s">
        <v>1719</v>
      </c>
    </row>
    <row r="501" spans="1:14" ht="179.4">
      <c r="A501" s="53" t="s">
        <v>1774</v>
      </c>
      <c r="B501" s="69" t="s">
        <v>1775</v>
      </c>
      <c r="C501" s="53">
        <v>1216967868</v>
      </c>
      <c r="D501" s="53" t="s">
        <v>1776</v>
      </c>
      <c r="E501" s="54">
        <v>45847</v>
      </c>
      <c r="F501" s="54">
        <v>45999</v>
      </c>
      <c r="G501" s="70">
        <v>24000000</v>
      </c>
      <c r="H501" s="69" t="s">
        <v>1717</v>
      </c>
      <c r="I501" s="70">
        <v>4800000</v>
      </c>
      <c r="J501" s="67" t="s">
        <v>21</v>
      </c>
      <c r="K501" s="70">
        <v>0</v>
      </c>
      <c r="L501" s="71">
        <v>0.8</v>
      </c>
      <c r="M501" s="73" t="s">
        <v>1777</v>
      </c>
      <c r="N501" s="68" t="s">
        <v>1719</v>
      </c>
    </row>
    <row r="502" spans="1:14" ht="82.8">
      <c r="A502" s="53" t="s">
        <v>1778</v>
      </c>
      <c r="B502" s="69" t="s">
        <v>1779</v>
      </c>
      <c r="C502" s="53">
        <v>33353878</v>
      </c>
      <c r="D502" s="53" t="s">
        <v>1780</v>
      </c>
      <c r="E502" s="54">
        <v>45847</v>
      </c>
      <c r="F502" s="54">
        <v>45999</v>
      </c>
      <c r="G502" s="70">
        <v>26000000</v>
      </c>
      <c r="H502" s="69" t="s">
        <v>1717</v>
      </c>
      <c r="I502" s="70">
        <v>5200000</v>
      </c>
      <c r="J502" s="67" t="s">
        <v>21</v>
      </c>
      <c r="K502" s="70">
        <v>0</v>
      </c>
      <c r="L502" s="71">
        <v>0.8</v>
      </c>
      <c r="M502" s="73" t="s">
        <v>1781</v>
      </c>
      <c r="N502" s="68" t="s">
        <v>1719</v>
      </c>
    </row>
    <row r="503" spans="1:14" ht="179.4">
      <c r="A503" s="53" t="s">
        <v>1782</v>
      </c>
      <c r="B503" s="69" t="s">
        <v>1775</v>
      </c>
      <c r="C503" s="53">
        <v>1053004877</v>
      </c>
      <c r="D503" s="53" t="s">
        <v>1783</v>
      </c>
      <c r="E503" s="54">
        <v>45847</v>
      </c>
      <c r="F503" s="54">
        <v>45999</v>
      </c>
      <c r="G503" s="70">
        <v>24000000</v>
      </c>
      <c r="H503" s="69" t="s">
        <v>1717</v>
      </c>
      <c r="I503" s="70">
        <v>9600000</v>
      </c>
      <c r="J503" s="67" t="s">
        <v>21</v>
      </c>
      <c r="K503" s="70">
        <v>0</v>
      </c>
      <c r="L503" s="71">
        <v>0.6</v>
      </c>
      <c r="M503" s="73" t="s">
        <v>1784</v>
      </c>
      <c r="N503" s="68" t="s">
        <v>1719</v>
      </c>
    </row>
    <row r="504" spans="1:14" ht="124.2">
      <c r="A504" s="53" t="s">
        <v>1785</v>
      </c>
      <c r="B504" s="69" t="s">
        <v>1786</v>
      </c>
      <c r="C504" s="53">
        <v>73137917</v>
      </c>
      <c r="D504" s="53" t="s">
        <v>1787</v>
      </c>
      <c r="E504" s="54">
        <v>45847</v>
      </c>
      <c r="F504" s="54">
        <v>45999</v>
      </c>
      <c r="G504" s="70">
        <v>26000000</v>
      </c>
      <c r="H504" s="69" t="s">
        <v>1717</v>
      </c>
      <c r="I504" s="70">
        <v>10400000</v>
      </c>
      <c r="J504" s="67" t="s">
        <v>21</v>
      </c>
      <c r="K504" s="70">
        <v>0</v>
      </c>
      <c r="L504" s="71">
        <v>0.6</v>
      </c>
      <c r="M504" s="73" t="s">
        <v>1788</v>
      </c>
      <c r="N504" s="68" t="s">
        <v>1719</v>
      </c>
    </row>
    <row r="505" spans="1:14" ht="124.2">
      <c r="A505" s="53" t="s">
        <v>1789</v>
      </c>
      <c r="B505" s="69" t="s">
        <v>1790</v>
      </c>
      <c r="C505" s="53">
        <v>73189469</v>
      </c>
      <c r="D505" s="53" t="s">
        <v>1791</v>
      </c>
      <c r="E505" s="54">
        <v>45849</v>
      </c>
      <c r="F505" s="54">
        <v>46001</v>
      </c>
      <c r="G505" s="70">
        <v>21000000</v>
      </c>
      <c r="H505" s="69" t="s">
        <v>1717</v>
      </c>
      <c r="I505" s="70">
        <v>0</v>
      </c>
      <c r="J505" s="67" t="s">
        <v>21</v>
      </c>
      <c r="K505" s="70">
        <v>0</v>
      </c>
      <c r="L505" s="71">
        <v>1</v>
      </c>
      <c r="M505" s="73" t="s">
        <v>1792</v>
      </c>
      <c r="N505" s="68" t="s">
        <v>1719</v>
      </c>
    </row>
    <row r="506" spans="1:14" ht="124.2">
      <c r="A506" s="53" t="s">
        <v>1793</v>
      </c>
      <c r="B506" s="69" t="s">
        <v>1794</v>
      </c>
      <c r="C506" s="53">
        <v>1143351379</v>
      </c>
      <c r="D506" s="53" t="s">
        <v>1795</v>
      </c>
      <c r="E506" s="54">
        <v>45849</v>
      </c>
      <c r="F506" s="54">
        <v>46001</v>
      </c>
      <c r="G506" s="70">
        <v>24000000</v>
      </c>
      <c r="H506" s="69" t="s">
        <v>1717</v>
      </c>
      <c r="I506" s="70">
        <v>0</v>
      </c>
      <c r="J506" s="67" t="s">
        <v>21</v>
      </c>
      <c r="K506" s="70">
        <v>0</v>
      </c>
      <c r="L506" s="71">
        <v>1</v>
      </c>
      <c r="M506" s="73" t="s">
        <v>1796</v>
      </c>
      <c r="N506" s="68" t="s">
        <v>1719</v>
      </c>
    </row>
    <row r="507" spans="1:14" ht="82.8">
      <c r="A507" s="53" t="s">
        <v>1797</v>
      </c>
      <c r="B507" s="69" t="s">
        <v>1748</v>
      </c>
      <c r="C507" s="53">
        <v>1051830976</v>
      </c>
      <c r="D507" s="53" t="s">
        <v>1798</v>
      </c>
      <c r="E507" s="54">
        <v>45849</v>
      </c>
      <c r="F507" s="54">
        <v>46001</v>
      </c>
      <c r="G507" s="70">
        <v>20000000</v>
      </c>
      <c r="H507" s="69" t="s">
        <v>1717</v>
      </c>
      <c r="I507" s="70">
        <v>4000000</v>
      </c>
      <c r="J507" s="67" t="s">
        <v>21</v>
      </c>
      <c r="K507" s="70">
        <v>0</v>
      </c>
      <c r="L507" s="71">
        <v>0.8</v>
      </c>
      <c r="M507" s="73" t="s">
        <v>1799</v>
      </c>
      <c r="N507" s="68" t="s">
        <v>1719</v>
      </c>
    </row>
    <row r="508" spans="1:14" ht="110.4">
      <c r="A508" s="53" t="s">
        <v>1800</v>
      </c>
      <c r="B508" s="69" t="s">
        <v>1801</v>
      </c>
      <c r="C508" s="53">
        <v>45534014</v>
      </c>
      <c r="D508" s="53" t="s">
        <v>1802</v>
      </c>
      <c r="E508" s="54">
        <v>45849</v>
      </c>
      <c r="F508" s="54">
        <v>46001</v>
      </c>
      <c r="G508" s="70">
        <v>21000000</v>
      </c>
      <c r="H508" s="69" t="s">
        <v>1717</v>
      </c>
      <c r="I508" s="70">
        <v>4200000</v>
      </c>
      <c r="J508" s="67" t="s">
        <v>21</v>
      </c>
      <c r="K508" s="70">
        <v>0</v>
      </c>
      <c r="L508" s="71">
        <v>0.8</v>
      </c>
      <c r="M508" s="73" t="s">
        <v>1803</v>
      </c>
      <c r="N508" s="68" t="s">
        <v>1719</v>
      </c>
    </row>
    <row r="509" spans="1:14" ht="207">
      <c r="A509" s="53" t="s">
        <v>1804</v>
      </c>
      <c r="B509" s="69" t="s">
        <v>1805</v>
      </c>
      <c r="C509" s="53">
        <v>1047470189</v>
      </c>
      <c r="D509" s="53" t="s">
        <v>1806</v>
      </c>
      <c r="E509" s="54">
        <v>45849</v>
      </c>
      <c r="F509" s="54">
        <v>46016</v>
      </c>
      <c r="G509" s="70">
        <v>28600000</v>
      </c>
      <c r="H509" s="69" t="s">
        <v>1717</v>
      </c>
      <c r="I509" s="70">
        <v>2600000</v>
      </c>
      <c r="J509" s="67" t="s">
        <v>21</v>
      </c>
      <c r="K509" s="70">
        <v>0</v>
      </c>
      <c r="L509" s="71">
        <v>0.90909090909090906</v>
      </c>
      <c r="M509" s="73" t="s">
        <v>1807</v>
      </c>
      <c r="N509" s="68" t="s">
        <v>1719</v>
      </c>
    </row>
    <row r="510" spans="1:14" ht="124.2">
      <c r="A510" s="53" t="s">
        <v>1808</v>
      </c>
      <c r="B510" s="69" t="s">
        <v>1809</v>
      </c>
      <c r="C510" s="53">
        <v>1047372761</v>
      </c>
      <c r="D510" s="53" t="s">
        <v>1810</v>
      </c>
      <c r="E510" s="54">
        <v>45849</v>
      </c>
      <c r="F510" s="54">
        <v>45849</v>
      </c>
      <c r="G510" s="70">
        <v>0</v>
      </c>
      <c r="H510" s="69" t="s">
        <v>1717</v>
      </c>
      <c r="I510" s="70">
        <v>0</v>
      </c>
      <c r="J510" s="67" t="s">
        <v>21</v>
      </c>
      <c r="K510" s="70">
        <v>0</v>
      </c>
      <c r="L510" s="71" t="e">
        <v>#DIV/0!</v>
      </c>
      <c r="M510" s="73" t="s">
        <v>1811</v>
      </c>
      <c r="N510" s="68" t="s">
        <v>1719</v>
      </c>
    </row>
    <row r="511" spans="1:14" ht="82.8">
      <c r="A511" s="53" t="s">
        <v>1812</v>
      </c>
      <c r="B511" s="69" t="s">
        <v>1813</v>
      </c>
      <c r="C511" s="53">
        <v>1143389665</v>
      </c>
      <c r="D511" s="53" t="s">
        <v>1814</v>
      </c>
      <c r="E511" s="54">
        <v>45856</v>
      </c>
      <c r="F511" s="54">
        <v>46008</v>
      </c>
      <c r="G511" s="70">
        <v>17500000</v>
      </c>
      <c r="H511" s="69" t="s">
        <v>1717</v>
      </c>
      <c r="I511" s="70">
        <v>3500000</v>
      </c>
      <c r="J511" s="67" t="s">
        <v>21</v>
      </c>
      <c r="K511" s="70">
        <v>0</v>
      </c>
      <c r="L511" s="71">
        <v>0.8</v>
      </c>
      <c r="M511" s="73" t="s">
        <v>1815</v>
      </c>
      <c r="N511" s="68" t="s">
        <v>1719</v>
      </c>
    </row>
    <row r="512" spans="1:14" ht="82.8">
      <c r="A512" s="53" t="s">
        <v>1816</v>
      </c>
      <c r="B512" s="69" t="s">
        <v>1813</v>
      </c>
      <c r="C512" s="53">
        <v>73270066</v>
      </c>
      <c r="D512" s="53" t="s">
        <v>1817</v>
      </c>
      <c r="E512" s="54">
        <v>45856</v>
      </c>
      <c r="F512" s="54">
        <v>46008</v>
      </c>
      <c r="G512" s="70">
        <v>17500000</v>
      </c>
      <c r="H512" s="69" t="s">
        <v>1717</v>
      </c>
      <c r="I512" s="70">
        <v>3500000</v>
      </c>
      <c r="J512" s="67" t="s">
        <v>21</v>
      </c>
      <c r="K512" s="70">
        <v>0</v>
      </c>
      <c r="L512" s="71">
        <v>0.8</v>
      </c>
      <c r="M512" s="73" t="s">
        <v>1818</v>
      </c>
      <c r="N512" s="68" t="s">
        <v>1719</v>
      </c>
    </row>
    <row r="513" spans="1:14" ht="96.6">
      <c r="A513" s="53" t="s">
        <v>1819</v>
      </c>
      <c r="B513" s="69" t="s">
        <v>1820</v>
      </c>
      <c r="C513" s="53">
        <v>1047402114</v>
      </c>
      <c r="D513" s="53" t="s">
        <v>1821</v>
      </c>
      <c r="E513" s="54">
        <v>45856</v>
      </c>
      <c r="F513" s="54">
        <v>46008</v>
      </c>
      <c r="G513" s="70">
        <v>12500000</v>
      </c>
      <c r="H513" s="69" t="s">
        <v>1717</v>
      </c>
      <c r="I513" s="70">
        <v>2500000</v>
      </c>
      <c r="J513" s="67" t="s">
        <v>21</v>
      </c>
      <c r="K513" s="70">
        <v>0</v>
      </c>
      <c r="L513" s="71">
        <v>0.8</v>
      </c>
      <c r="M513" s="73" t="s">
        <v>1822</v>
      </c>
      <c r="N513" s="68" t="s">
        <v>1719</v>
      </c>
    </row>
    <row r="514" spans="1:14" ht="82.8">
      <c r="A514" s="53" t="s">
        <v>1823</v>
      </c>
      <c r="B514" s="69" t="s">
        <v>1824</v>
      </c>
      <c r="C514" s="53">
        <v>9295723</v>
      </c>
      <c r="D514" s="53" t="s">
        <v>1825</v>
      </c>
      <c r="E514" s="54">
        <v>45856</v>
      </c>
      <c r="F514" s="54">
        <v>46008</v>
      </c>
      <c r="G514" s="70">
        <v>13000000</v>
      </c>
      <c r="H514" s="69" t="s">
        <v>1717</v>
      </c>
      <c r="I514" s="70">
        <v>0</v>
      </c>
      <c r="J514" s="67" t="s">
        <v>21</v>
      </c>
      <c r="K514" s="70">
        <v>0</v>
      </c>
      <c r="L514" s="71">
        <v>1</v>
      </c>
      <c r="M514" s="73" t="s">
        <v>1826</v>
      </c>
      <c r="N514" s="68" t="s">
        <v>1719</v>
      </c>
    </row>
    <row r="515" spans="1:14" ht="124.2">
      <c r="A515" s="53" t="s">
        <v>1827</v>
      </c>
      <c r="B515" s="69" t="s">
        <v>1828</v>
      </c>
      <c r="C515" s="53">
        <v>1140842283</v>
      </c>
      <c r="D515" s="53" t="s">
        <v>1829</v>
      </c>
      <c r="E515" s="54">
        <v>45856</v>
      </c>
      <c r="F515" s="54">
        <v>46008</v>
      </c>
      <c r="G515" s="70">
        <v>21000000</v>
      </c>
      <c r="H515" s="69" t="s">
        <v>1717</v>
      </c>
      <c r="I515" s="70">
        <v>0</v>
      </c>
      <c r="J515" s="67" t="s">
        <v>21</v>
      </c>
      <c r="K515" s="70">
        <v>0</v>
      </c>
      <c r="L515" s="71">
        <v>1</v>
      </c>
      <c r="M515" s="73" t="s">
        <v>1830</v>
      </c>
      <c r="N515" s="68" t="s">
        <v>1719</v>
      </c>
    </row>
    <row r="516" spans="1:14" ht="179.4">
      <c r="A516" s="53" t="s">
        <v>1831</v>
      </c>
      <c r="B516" s="69" t="s">
        <v>1832</v>
      </c>
      <c r="C516" s="53">
        <v>73159380</v>
      </c>
      <c r="D516" s="53" t="s">
        <v>1833</v>
      </c>
      <c r="E516" s="54">
        <v>45862</v>
      </c>
      <c r="F516" s="54">
        <v>46014</v>
      </c>
      <c r="G516" s="70">
        <v>32500000</v>
      </c>
      <c r="H516" s="69" t="s">
        <v>1717</v>
      </c>
      <c r="I516" s="70">
        <v>0</v>
      </c>
      <c r="J516" s="67" t="s">
        <v>21</v>
      </c>
      <c r="K516" s="70">
        <v>0</v>
      </c>
      <c r="L516" s="71">
        <v>1</v>
      </c>
      <c r="M516" s="73" t="s">
        <v>1834</v>
      </c>
      <c r="N516" s="68" t="s">
        <v>1719</v>
      </c>
    </row>
    <row r="517" spans="1:14" ht="82.8">
      <c r="A517" s="53" t="s">
        <v>1835</v>
      </c>
      <c r="B517" s="69" t="s">
        <v>1836</v>
      </c>
      <c r="C517" s="53">
        <v>32935908</v>
      </c>
      <c r="D517" s="53" t="s">
        <v>1837</v>
      </c>
      <c r="E517" s="54">
        <v>45862</v>
      </c>
      <c r="F517" s="54">
        <v>46014</v>
      </c>
      <c r="G517" s="70">
        <v>12000000</v>
      </c>
      <c r="H517" s="69" t="s">
        <v>1717</v>
      </c>
      <c r="I517" s="70">
        <v>2400000</v>
      </c>
      <c r="J517" s="67" t="s">
        <v>21</v>
      </c>
      <c r="K517" s="70">
        <v>0</v>
      </c>
      <c r="L517" s="71">
        <v>0.8</v>
      </c>
      <c r="M517" s="73" t="s">
        <v>1838</v>
      </c>
      <c r="N517" s="68" t="s">
        <v>1719</v>
      </c>
    </row>
    <row r="518" spans="1:14" ht="179.4">
      <c r="A518" s="53" t="s">
        <v>1839</v>
      </c>
      <c r="B518" s="69" t="s">
        <v>1840</v>
      </c>
      <c r="C518" s="53">
        <v>45747945</v>
      </c>
      <c r="D518" s="53" t="s">
        <v>1841</v>
      </c>
      <c r="E518" s="54">
        <v>45869</v>
      </c>
      <c r="F518" s="54">
        <v>46021</v>
      </c>
      <c r="G518" s="70">
        <v>26000000</v>
      </c>
      <c r="H518" s="69" t="s">
        <v>1717</v>
      </c>
      <c r="I518" s="70">
        <v>5200000</v>
      </c>
      <c r="J518" s="67" t="s">
        <v>21</v>
      </c>
      <c r="K518" s="70">
        <v>0</v>
      </c>
      <c r="L518" s="71">
        <v>0.8</v>
      </c>
      <c r="M518" s="73" t="s">
        <v>1842</v>
      </c>
      <c r="N518" s="68" t="s">
        <v>1719</v>
      </c>
    </row>
    <row r="519" spans="1:14" ht="179.4">
      <c r="A519" s="53" t="s">
        <v>1843</v>
      </c>
      <c r="B519" s="69" t="s">
        <v>1832</v>
      </c>
      <c r="C519" s="53">
        <v>45761784</v>
      </c>
      <c r="D519" s="53" t="s">
        <v>1844</v>
      </c>
      <c r="E519" s="54">
        <v>45870</v>
      </c>
      <c r="F519" s="54">
        <v>46022</v>
      </c>
      <c r="G519" s="70">
        <v>32500000</v>
      </c>
      <c r="H519" s="69" t="s">
        <v>1717</v>
      </c>
      <c r="I519" s="70">
        <v>6500000</v>
      </c>
      <c r="J519" s="67" t="s">
        <v>21</v>
      </c>
      <c r="K519" s="70">
        <v>0</v>
      </c>
      <c r="L519" s="71">
        <v>0.8</v>
      </c>
      <c r="M519" s="73" t="s">
        <v>1845</v>
      </c>
      <c r="N519" s="68" t="s">
        <v>1719</v>
      </c>
    </row>
    <row r="520" spans="1:14" ht="110.4">
      <c r="A520" s="53" t="s">
        <v>1846</v>
      </c>
      <c r="B520" s="69" t="s">
        <v>1715</v>
      </c>
      <c r="C520" s="53">
        <v>30777958</v>
      </c>
      <c r="D520" s="53" t="s">
        <v>1847</v>
      </c>
      <c r="E520" s="54">
        <v>45870</v>
      </c>
      <c r="F520" s="54">
        <v>46022</v>
      </c>
      <c r="G520" s="70">
        <v>13000000</v>
      </c>
      <c r="H520" s="69" t="s">
        <v>1717</v>
      </c>
      <c r="I520" s="70">
        <v>5200000</v>
      </c>
      <c r="J520" s="67" t="s">
        <v>21</v>
      </c>
      <c r="K520" s="70">
        <v>0</v>
      </c>
      <c r="L520" s="71">
        <v>0.6</v>
      </c>
      <c r="M520" s="73" t="s">
        <v>1848</v>
      </c>
      <c r="N520" s="68" t="s">
        <v>1719</v>
      </c>
    </row>
    <row r="521" spans="1:14" ht="179.4">
      <c r="A521" s="53" t="s">
        <v>1849</v>
      </c>
      <c r="B521" s="69" t="s">
        <v>1840</v>
      </c>
      <c r="C521" s="53">
        <v>1047420339</v>
      </c>
      <c r="D521" s="53" t="s">
        <v>1850</v>
      </c>
      <c r="E521" s="54">
        <v>45870</v>
      </c>
      <c r="F521" s="54">
        <v>46022</v>
      </c>
      <c r="G521" s="70">
        <v>26000000</v>
      </c>
      <c r="H521" s="69" t="s">
        <v>1717</v>
      </c>
      <c r="I521" s="70">
        <v>5200000</v>
      </c>
      <c r="J521" s="67" t="s">
        <v>21</v>
      </c>
      <c r="K521" s="70">
        <v>0</v>
      </c>
      <c r="L521" s="71">
        <v>0.8</v>
      </c>
      <c r="M521" s="73" t="s">
        <v>1851</v>
      </c>
      <c r="N521" s="68" t="s">
        <v>1719</v>
      </c>
    </row>
    <row r="522" spans="1:14" ht="220.8">
      <c r="A522" s="53" t="s">
        <v>1852</v>
      </c>
      <c r="B522" s="69" t="s">
        <v>1752</v>
      </c>
      <c r="C522" s="53">
        <v>33222243</v>
      </c>
      <c r="D522" s="53" t="s">
        <v>1853</v>
      </c>
      <c r="E522" s="54">
        <v>45870</v>
      </c>
      <c r="F522" s="54">
        <v>46022</v>
      </c>
      <c r="G522" s="70">
        <v>29000000</v>
      </c>
      <c r="H522" s="69" t="s">
        <v>1717</v>
      </c>
      <c r="I522" s="70">
        <v>29000000</v>
      </c>
      <c r="J522" s="67" t="s">
        <v>21</v>
      </c>
      <c r="K522" s="70">
        <v>0</v>
      </c>
      <c r="L522" s="71">
        <v>0</v>
      </c>
      <c r="M522" s="73" t="s">
        <v>1854</v>
      </c>
      <c r="N522" s="68" t="s">
        <v>1719</v>
      </c>
    </row>
    <row r="523" spans="1:14" ht="96.6">
      <c r="A523" s="53" t="s">
        <v>1855</v>
      </c>
      <c r="B523" s="69" t="s">
        <v>1721</v>
      </c>
      <c r="C523" s="53">
        <v>23191777</v>
      </c>
      <c r="D523" s="53" t="s">
        <v>1856</v>
      </c>
      <c r="E523" s="54">
        <v>45870</v>
      </c>
      <c r="F523" s="54">
        <v>46022</v>
      </c>
      <c r="G523" s="70">
        <v>21000000</v>
      </c>
      <c r="H523" s="69" t="s">
        <v>1717</v>
      </c>
      <c r="I523" s="70">
        <v>8400000</v>
      </c>
      <c r="J523" s="67" t="s">
        <v>21</v>
      </c>
      <c r="K523" s="70">
        <v>0</v>
      </c>
      <c r="L523" s="71">
        <v>0.6</v>
      </c>
      <c r="M523" s="73" t="s">
        <v>1857</v>
      </c>
      <c r="N523" s="68" t="s">
        <v>1719</v>
      </c>
    </row>
    <row r="524" spans="1:14" ht="179.4">
      <c r="A524" s="53" t="s">
        <v>1858</v>
      </c>
      <c r="B524" s="69" t="s">
        <v>1840</v>
      </c>
      <c r="C524" s="53">
        <v>45456990</v>
      </c>
      <c r="D524" s="53" t="s">
        <v>1859</v>
      </c>
      <c r="E524" s="54">
        <v>45870</v>
      </c>
      <c r="F524" s="54">
        <v>46022</v>
      </c>
      <c r="G524" s="70">
        <v>26000000</v>
      </c>
      <c r="H524" s="69" t="s">
        <v>1717</v>
      </c>
      <c r="I524" s="70">
        <v>10400000</v>
      </c>
      <c r="J524" s="67" t="s">
        <v>21</v>
      </c>
      <c r="K524" s="70">
        <v>0</v>
      </c>
      <c r="L524" s="71">
        <v>0.6</v>
      </c>
      <c r="M524" s="73" t="s">
        <v>1860</v>
      </c>
      <c r="N524" s="68" t="s">
        <v>1719</v>
      </c>
    </row>
    <row r="525" spans="1:14" ht="207">
      <c r="A525" s="53" t="s">
        <v>1861</v>
      </c>
      <c r="B525" s="69" t="s">
        <v>1805</v>
      </c>
      <c r="C525" s="53">
        <v>73111679</v>
      </c>
      <c r="D525" s="53" t="s">
        <v>1862</v>
      </c>
      <c r="E525" s="54">
        <v>45870</v>
      </c>
      <c r="F525" s="54">
        <v>46022</v>
      </c>
      <c r="G525" s="70">
        <v>26000000</v>
      </c>
      <c r="H525" s="69" t="s">
        <v>1717</v>
      </c>
      <c r="I525" s="70">
        <v>5200000</v>
      </c>
      <c r="J525" s="67" t="s">
        <v>21</v>
      </c>
      <c r="K525" s="70">
        <v>0</v>
      </c>
      <c r="L525" s="71">
        <v>0.8</v>
      </c>
      <c r="M525" s="73" t="s">
        <v>1863</v>
      </c>
      <c r="N525" s="68" t="s">
        <v>1719</v>
      </c>
    </row>
    <row r="526" spans="1:14" ht="207">
      <c r="A526" s="53" t="s">
        <v>1864</v>
      </c>
      <c r="B526" s="69" t="s">
        <v>1865</v>
      </c>
      <c r="C526" s="53">
        <v>1051662540</v>
      </c>
      <c r="D526" s="53" t="s">
        <v>1866</v>
      </c>
      <c r="E526" s="54">
        <v>45870</v>
      </c>
      <c r="F526" s="54">
        <v>46022</v>
      </c>
      <c r="G526" s="70">
        <v>21000000</v>
      </c>
      <c r="H526" s="69" t="s">
        <v>1717</v>
      </c>
      <c r="I526" s="70">
        <v>8400000</v>
      </c>
      <c r="J526" s="67" t="s">
        <v>21</v>
      </c>
      <c r="K526" s="70">
        <v>0</v>
      </c>
      <c r="L526" s="71">
        <v>0.6</v>
      </c>
      <c r="M526" s="73" t="s">
        <v>1867</v>
      </c>
      <c r="N526" s="68" t="s">
        <v>1719</v>
      </c>
    </row>
    <row r="527" spans="1:14" ht="96.6">
      <c r="A527" s="53" t="s">
        <v>1868</v>
      </c>
      <c r="B527" s="69" t="s">
        <v>1869</v>
      </c>
      <c r="C527" s="53">
        <v>1051656411</v>
      </c>
      <c r="D527" s="53" t="s">
        <v>1870</v>
      </c>
      <c r="E527" s="54">
        <v>45870</v>
      </c>
      <c r="F527" s="54">
        <v>46022</v>
      </c>
      <c r="G527" s="70">
        <v>21000000</v>
      </c>
      <c r="H527" s="69" t="s">
        <v>1717</v>
      </c>
      <c r="I527" s="70">
        <v>4200000</v>
      </c>
      <c r="J527" s="67" t="s">
        <v>21</v>
      </c>
      <c r="K527" s="70">
        <v>0</v>
      </c>
      <c r="L527" s="71">
        <v>0.8</v>
      </c>
      <c r="M527" s="73" t="s">
        <v>1871</v>
      </c>
      <c r="N527" s="68" t="s">
        <v>1719</v>
      </c>
    </row>
    <row r="528" spans="1:14" ht="96.6">
      <c r="A528" s="53" t="s">
        <v>1872</v>
      </c>
      <c r="B528" s="69" t="s">
        <v>1721</v>
      </c>
      <c r="C528" s="53">
        <v>30893804</v>
      </c>
      <c r="D528" s="53" t="s">
        <v>1873</v>
      </c>
      <c r="E528" s="54">
        <v>45870</v>
      </c>
      <c r="F528" s="54">
        <v>45870</v>
      </c>
      <c r="G528" s="70">
        <v>0</v>
      </c>
      <c r="H528" s="69" t="s">
        <v>1717</v>
      </c>
      <c r="I528" s="70">
        <v>0</v>
      </c>
      <c r="J528" s="67" t="s">
        <v>21</v>
      </c>
      <c r="K528" s="70">
        <v>0</v>
      </c>
      <c r="L528" s="71" t="e">
        <v>#DIV/0!</v>
      </c>
      <c r="M528" s="73" t="s">
        <v>1874</v>
      </c>
      <c r="N528" s="68" t="s">
        <v>1719</v>
      </c>
    </row>
    <row r="529" spans="1:14" ht="179.4">
      <c r="A529" s="53" t="s">
        <v>1875</v>
      </c>
      <c r="B529" s="69" t="s">
        <v>1767</v>
      </c>
      <c r="C529" s="53">
        <v>64521228</v>
      </c>
      <c r="D529" s="53" t="s">
        <v>1876</v>
      </c>
      <c r="E529" s="54">
        <v>45870</v>
      </c>
      <c r="F529" s="54">
        <v>46022</v>
      </c>
      <c r="G529" s="70">
        <v>15000000</v>
      </c>
      <c r="H529" s="69" t="s">
        <v>1717</v>
      </c>
      <c r="I529" s="70">
        <v>3000000</v>
      </c>
      <c r="J529" s="67" t="s">
        <v>21</v>
      </c>
      <c r="K529" s="70">
        <v>0</v>
      </c>
      <c r="L529" s="71">
        <v>0.8</v>
      </c>
      <c r="M529" s="73" t="s">
        <v>1877</v>
      </c>
      <c r="N529" s="68" t="s">
        <v>1719</v>
      </c>
    </row>
    <row r="530" spans="1:14" ht="82.8">
      <c r="A530" s="53" t="s">
        <v>1878</v>
      </c>
      <c r="B530" s="69" t="s">
        <v>1836</v>
      </c>
      <c r="C530" s="53">
        <v>45484193</v>
      </c>
      <c r="D530" s="53" t="s">
        <v>1879</v>
      </c>
      <c r="E530" s="54">
        <v>45877</v>
      </c>
      <c r="F530" s="54">
        <v>45998</v>
      </c>
      <c r="G530" s="70">
        <v>9600000</v>
      </c>
      <c r="H530" s="69" t="s">
        <v>1717</v>
      </c>
      <c r="I530" s="70">
        <v>0</v>
      </c>
      <c r="J530" s="67" t="s">
        <v>21</v>
      </c>
      <c r="K530" s="70">
        <v>0</v>
      </c>
      <c r="L530" s="71">
        <v>1</v>
      </c>
      <c r="M530" s="73" t="s">
        <v>1880</v>
      </c>
      <c r="N530" s="68" t="s">
        <v>1719</v>
      </c>
    </row>
    <row r="531" spans="1:14" ht="82.8">
      <c r="A531" s="53" t="s">
        <v>1881</v>
      </c>
      <c r="B531" s="69" t="s">
        <v>1882</v>
      </c>
      <c r="C531" s="53">
        <v>1043968350</v>
      </c>
      <c r="D531" s="53" t="s">
        <v>1883</v>
      </c>
      <c r="E531" s="54">
        <v>45877</v>
      </c>
      <c r="F531" s="54">
        <v>45998</v>
      </c>
      <c r="G531" s="70">
        <v>9600000</v>
      </c>
      <c r="H531" s="69" t="s">
        <v>1717</v>
      </c>
      <c r="I531" s="70">
        <v>7200000</v>
      </c>
      <c r="J531" s="67" t="s">
        <v>21</v>
      </c>
      <c r="K531" s="70">
        <v>0</v>
      </c>
      <c r="L531" s="71">
        <v>0.25</v>
      </c>
      <c r="M531" s="73" t="s">
        <v>1884</v>
      </c>
      <c r="N531" s="68" t="s">
        <v>1719</v>
      </c>
    </row>
    <row r="532" spans="1:14" ht="179.4">
      <c r="A532" s="53" t="s">
        <v>1885</v>
      </c>
      <c r="B532" s="69" t="s">
        <v>1775</v>
      </c>
      <c r="C532" s="53">
        <v>1143378890</v>
      </c>
      <c r="D532" s="53" t="s">
        <v>1886</v>
      </c>
      <c r="E532" s="54">
        <v>45877</v>
      </c>
      <c r="F532" s="54">
        <v>45998</v>
      </c>
      <c r="G532" s="70">
        <v>16800000</v>
      </c>
      <c r="H532" s="69" t="s">
        <v>1717</v>
      </c>
      <c r="I532" s="70">
        <v>12600000</v>
      </c>
      <c r="J532" s="67" t="s">
        <v>21</v>
      </c>
      <c r="K532" s="70">
        <v>0</v>
      </c>
      <c r="L532" s="71">
        <v>0.25</v>
      </c>
      <c r="M532" s="73" t="s">
        <v>1887</v>
      </c>
      <c r="N532" s="68" t="s">
        <v>1719</v>
      </c>
    </row>
    <row r="533" spans="1:14" ht="82.8">
      <c r="A533" s="53" t="s">
        <v>1888</v>
      </c>
      <c r="B533" s="69" t="s">
        <v>1889</v>
      </c>
      <c r="C533" s="53">
        <v>1051678548</v>
      </c>
      <c r="D533" s="53" t="s">
        <v>1890</v>
      </c>
      <c r="E533" s="54">
        <v>45877</v>
      </c>
      <c r="F533" s="54">
        <v>46013</v>
      </c>
      <c r="G533" s="70">
        <v>16650000</v>
      </c>
      <c r="H533" s="69" t="s">
        <v>1717</v>
      </c>
      <c r="I533" s="70">
        <v>0</v>
      </c>
      <c r="J533" s="67" t="s">
        <v>21</v>
      </c>
      <c r="K533" s="70">
        <v>0</v>
      </c>
      <c r="L533" s="71">
        <v>1</v>
      </c>
      <c r="M533" s="73" t="s">
        <v>1891</v>
      </c>
      <c r="N533" s="68" t="s">
        <v>1719</v>
      </c>
    </row>
    <row r="534" spans="1:14" ht="82.8">
      <c r="A534" s="53" t="s">
        <v>1892</v>
      </c>
      <c r="B534" s="69" t="s">
        <v>1889</v>
      </c>
      <c r="C534" s="53">
        <v>1051662730</v>
      </c>
      <c r="D534" s="53" t="s">
        <v>1893</v>
      </c>
      <c r="E534" s="54">
        <v>45877</v>
      </c>
      <c r="F534" s="54">
        <v>46013</v>
      </c>
      <c r="G534" s="70">
        <v>16650000</v>
      </c>
      <c r="H534" s="69" t="s">
        <v>1717</v>
      </c>
      <c r="I534" s="70">
        <v>1850000</v>
      </c>
      <c r="J534" s="67" t="s">
        <v>21</v>
      </c>
      <c r="K534" s="70">
        <v>0</v>
      </c>
      <c r="L534" s="71">
        <v>0.88888888888888884</v>
      </c>
      <c r="M534" s="73" t="s">
        <v>1894</v>
      </c>
      <c r="N534" s="68" t="s">
        <v>1719</v>
      </c>
    </row>
    <row r="535" spans="1:14" ht="179.4">
      <c r="A535" s="53" t="s">
        <v>1895</v>
      </c>
      <c r="B535" s="69" t="s">
        <v>1775</v>
      </c>
      <c r="C535" s="53">
        <v>45370101</v>
      </c>
      <c r="D535" s="53" t="s">
        <v>1896</v>
      </c>
      <c r="E535" s="54">
        <v>45877</v>
      </c>
      <c r="F535" s="54">
        <v>46013</v>
      </c>
      <c r="G535" s="70">
        <v>18000000</v>
      </c>
      <c r="H535" s="69" t="s">
        <v>1717</v>
      </c>
      <c r="I535" s="70">
        <v>10000000</v>
      </c>
      <c r="J535" s="67" t="s">
        <v>21</v>
      </c>
      <c r="K535" s="70">
        <v>0</v>
      </c>
      <c r="L535" s="71">
        <v>0.44444444444444442</v>
      </c>
      <c r="M535" s="73" t="s">
        <v>1897</v>
      </c>
      <c r="N535" s="68" t="s">
        <v>1719</v>
      </c>
    </row>
    <row r="536" spans="1:14" ht="124.2">
      <c r="A536" s="53" t="s">
        <v>1898</v>
      </c>
      <c r="B536" s="69" t="s">
        <v>1899</v>
      </c>
      <c r="C536" s="53">
        <v>73198541</v>
      </c>
      <c r="D536" s="53" t="s">
        <v>1900</v>
      </c>
      <c r="E536" s="54">
        <v>45897</v>
      </c>
      <c r="F536" s="54">
        <v>46018</v>
      </c>
      <c r="G536" s="74">
        <v>11200000</v>
      </c>
      <c r="H536" s="69" t="s">
        <v>1717</v>
      </c>
      <c r="I536" s="70">
        <v>2800000</v>
      </c>
      <c r="J536" s="67" t="s">
        <v>21</v>
      </c>
      <c r="K536" s="70">
        <v>0</v>
      </c>
      <c r="L536" s="71">
        <v>0.75</v>
      </c>
      <c r="M536" s="73" t="s">
        <v>1901</v>
      </c>
      <c r="N536" s="68" t="s">
        <v>1719</v>
      </c>
    </row>
    <row r="537" spans="1:14" ht="110.4">
      <c r="A537" s="53" t="s">
        <v>1902</v>
      </c>
      <c r="B537" s="69" t="s">
        <v>1903</v>
      </c>
      <c r="C537" s="53">
        <v>79963226</v>
      </c>
      <c r="D537" s="53" t="s">
        <v>1904</v>
      </c>
      <c r="E537" s="54">
        <v>45897</v>
      </c>
      <c r="F537" s="54">
        <v>46018</v>
      </c>
      <c r="G537" s="74">
        <v>19200000</v>
      </c>
      <c r="H537" s="69" t="s">
        <v>1717</v>
      </c>
      <c r="I537" s="70">
        <v>4800000</v>
      </c>
      <c r="J537" s="67" t="s">
        <v>21</v>
      </c>
      <c r="K537" s="70">
        <v>0</v>
      </c>
      <c r="L537" s="71">
        <v>0.75</v>
      </c>
      <c r="M537" s="73" t="s">
        <v>1905</v>
      </c>
      <c r="N537" s="68" t="s">
        <v>1719</v>
      </c>
    </row>
    <row r="538" spans="1:14" ht="110.4">
      <c r="A538" s="53" t="s">
        <v>1906</v>
      </c>
      <c r="B538" s="69" t="s">
        <v>1715</v>
      </c>
      <c r="C538" s="53">
        <v>22956885</v>
      </c>
      <c r="D538" s="53" t="s">
        <v>1907</v>
      </c>
      <c r="E538" s="54">
        <v>45897</v>
      </c>
      <c r="F538" s="54">
        <v>46018</v>
      </c>
      <c r="G538" s="74">
        <v>10400000</v>
      </c>
      <c r="H538" s="69" t="s">
        <v>1717</v>
      </c>
      <c r="I538" s="70">
        <v>2600000</v>
      </c>
      <c r="J538" s="67" t="s">
        <v>21</v>
      </c>
      <c r="K538" s="70">
        <v>0</v>
      </c>
      <c r="L538" s="71">
        <v>0.75</v>
      </c>
      <c r="M538" s="73" t="s">
        <v>1908</v>
      </c>
      <c r="N538" s="68" t="s">
        <v>1719</v>
      </c>
    </row>
    <row r="539" spans="1:14" ht="110.4">
      <c r="A539" s="53" t="s">
        <v>1909</v>
      </c>
      <c r="B539" s="69" t="s">
        <v>1715</v>
      </c>
      <c r="C539" s="53">
        <v>73132356</v>
      </c>
      <c r="D539" s="53" t="s">
        <v>1910</v>
      </c>
      <c r="E539" s="54">
        <v>45897</v>
      </c>
      <c r="F539" s="54">
        <v>46018</v>
      </c>
      <c r="G539" s="74">
        <v>12000000</v>
      </c>
      <c r="H539" s="69" t="s">
        <v>1717</v>
      </c>
      <c r="I539" s="70">
        <v>3000000</v>
      </c>
      <c r="J539" s="67" t="s">
        <v>21</v>
      </c>
      <c r="K539" s="70">
        <v>0</v>
      </c>
      <c r="L539" s="71">
        <v>0.75</v>
      </c>
      <c r="M539" s="73" t="s">
        <v>1911</v>
      </c>
      <c r="N539" s="68" t="s">
        <v>1719</v>
      </c>
    </row>
    <row r="540" spans="1:14" ht="193.2">
      <c r="A540" s="53" t="s">
        <v>1912</v>
      </c>
      <c r="B540" s="69" t="s">
        <v>1913</v>
      </c>
      <c r="C540" s="53">
        <v>1007591303</v>
      </c>
      <c r="D540" s="53" t="s">
        <v>1914</v>
      </c>
      <c r="E540" s="54">
        <v>45898</v>
      </c>
      <c r="F540" s="54">
        <v>46019</v>
      </c>
      <c r="G540" s="74">
        <v>10000000</v>
      </c>
      <c r="H540" s="69" t="s">
        <v>1717</v>
      </c>
      <c r="I540" s="70">
        <v>5000000</v>
      </c>
      <c r="J540" s="67" t="s">
        <v>21</v>
      </c>
      <c r="K540" s="70">
        <v>0</v>
      </c>
      <c r="L540" s="71">
        <v>0.5</v>
      </c>
      <c r="M540" s="73" t="s">
        <v>1915</v>
      </c>
      <c r="N540" s="68" t="s">
        <v>1719</v>
      </c>
    </row>
    <row r="541" spans="1:14" ht="96.6">
      <c r="A541" s="53" t="s">
        <v>1916</v>
      </c>
      <c r="B541" s="69" t="s">
        <v>1869</v>
      </c>
      <c r="C541" s="53">
        <v>1050968617</v>
      </c>
      <c r="D541" s="53" t="s">
        <v>1917</v>
      </c>
      <c r="E541" s="54">
        <v>45898</v>
      </c>
      <c r="F541" s="54">
        <v>46019</v>
      </c>
      <c r="G541" s="74">
        <v>16800000</v>
      </c>
      <c r="H541" s="69" t="s">
        <v>1717</v>
      </c>
      <c r="I541" s="70">
        <v>4200000</v>
      </c>
      <c r="J541" s="67" t="s">
        <v>21</v>
      </c>
      <c r="K541" s="70">
        <v>0</v>
      </c>
      <c r="L541" s="71">
        <v>0.75</v>
      </c>
      <c r="M541" s="73" t="s">
        <v>1918</v>
      </c>
      <c r="N541" s="68" t="s">
        <v>1719</v>
      </c>
    </row>
    <row r="542" spans="1:14" ht="96.6">
      <c r="A542" s="53" t="s">
        <v>1919</v>
      </c>
      <c r="B542" s="69" t="s">
        <v>1920</v>
      </c>
      <c r="C542" s="53">
        <v>45562118</v>
      </c>
      <c r="D542" s="53" t="s">
        <v>1921</v>
      </c>
      <c r="E542" s="54">
        <v>45898</v>
      </c>
      <c r="F542" s="54">
        <v>46019</v>
      </c>
      <c r="G542" s="74">
        <v>11200000</v>
      </c>
      <c r="H542" s="69" t="s">
        <v>1717</v>
      </c>
      <c r="I542" s="70">
        <v>2800000</v>
      </c>
      <c r="J542" s="67" t="s">
        <v>21</v>
      </c>
      <c r="K542" s="70">
        <v>0</v>
      </c>
      <c r="L542" s="71">
        <v>0.75</v>
      </c>
      <c r="M542" s="73" t="s">
        <v>1922</v>
      </c>
      <c r="N542" s="68" t="s">
        <v>1719</v>
      </c>
    </row>
    <row r="543" spans="1:14" ht="220.8">
      <c r="A543" s="53" t="s">
        <v>1923</v>
      </c>
      <c r="B543" s="69" t="s">
        <v>1924</v>
      </c>
      <c r="C543" s="53">
        <v>1019045172</v>
      </c>
      <c r="D543" s="53" t="s">
        <v>1925</v>
      </c>
      <c r="E543" s="54">
        <v>45898</v>
      </c>
      <c r="F543" s="54">
        <v>46019</v>
      </c>
      <c r="G543" s="74">
        <v>20800000</v>
      </c>
      <c r="H543" s="69" t="s">
        <v>1717</v>
      </c>
      <c r="I543" s="70">
        <v>5200000</v>
      </c>
      <c r="J543" s="67" t="s">
        <v>21</v>
      </c>
      <c r="K543" s="70">
        <v>0</v>
      </c>
      <c r="L543" s="71">
        <v>0.75</v>
      </c>
      <c r="M543" s="73" t="s">
        <v>1926</v>
      </c>
      <c r="N543" s="68" t="s">
        <v>1719</v>
      </c>
    </row>
    <row r="544" spans="1:14" ht="82.8">
      <c r="A544" s="53" t="s">
        <v>1927</v>
      </c>
      <c r="B544" s="69" t="s">
        <v>1928</v>
      </c>
      <c r="C544" s="53">
        <v>1143360439</v>
      </c>
      <c r="D544" s="53" t="s">
        <v>1929</v>
      </c>
      <c r="E544" s="54">
        <v>45904</v>
      </c>
      <c r="F544" s="54">
        <v>46009</v>
      </c>
      <c r="G544" s="74">
        <v>8400000</v>
      </c>
      <c r="H544" s="69" t="s">
        <v>1717</v>
      </c>
      <c r="I544" s="70">
        <v>1200000</v>
      </c>
      <c r="J544" s="67" t="s">
        <v>21</v>
      </c>
      <c r="K544" s="70">
        <v>0</v>
      </c>
      <c r="L544" s="71">
        <v>0.8571428571428571</v>
      </c>
      <c r="M544" s="73" t="s">
        <v>1930</v>
      </c>
      <c r="N544" s="68" t="s">
        <v>1719</v>
      </c>
    </row>
    <row r="545" spans="1:14" ht="69">
      <c r="A545" s="53" t="s">
        <v>1931</v>
      </c>
      <c r="B545" s="69" t="s">
        <v>1932</v>
      </c>
      <c r="C545" s="53">
        <v>1104430309</v>
      </c>
      <c r="D545" s="53" t="s">
        <v>1933</v>
      </c>
      <c r="E545" s="54">
        <v>45912</v>
      </c>
      <c r="F545" s="54">
        <v>46017</v>
      </c>
      <c r="G545" s="74">
        <v>14000000</v>
      </c>
      <c r="H545" s="69" t="s">
        <v>1717</v>
      </c>
      <c r="I545" s="70">
        <v>2000000</v>
      </c>
      <c r="J545" s="67" t="s">
        <v>21</v>
      </c>
      <c r="K545" s="70">
        <v>0</v>
      </c>
      <c r="L545" s="71">
        <v>0.8571428571428571</v>
      </c>
      <c r="M545" s="73" t="s">
        <v>1934</v>
      </c>
      <c r="N545" s="68" t="s">
        <v>1719</v>
      </c>
    </row>
    <row r="546" spans="1:14" ht="82.8">
      <c r="A546" s="53" t="s">
        <v>1935</v>
      </c>
      <c r="B546" s="69" t="s">
        <v>1889</v>
      </c>
      <c r="C546" s="53">
        <v>1052965485</v>
      </c>
      <c r="D546" s="53" t="s">
        <v>1936</v>
      </c>
      <c r="E546" s="54">
        <v>45912</v>
      </c>
      <c r="F546" s="54">
        <v>46022</v>
      </c>
      <c r="G546" s="74">
        <v>17600000</v>
      </c>
      <c r="H546" s="69" t="s">
        <v>1717</v>
      </c>
      <c r="I546" s="70">
        <v>3200000</v>
      </c>
      <c r="J546" s="67" t="s">
        <v>21</v>
      </c>
      <c r="K546" s="70">
        <v>0</v>
      </c>
      <c r="L546" s="71">
        <v>0.81818181818181823</v>
      </c>
      <c r="M546" s="73" t="s">
        <v>1937</v>
      </c>
      <c r="N546" s="68" t="s">
        <v>1719</v>
      </c>
    </row>
    <row r="547" spans="1:14" ht="110.4">
      <c r="A547" s="53" t="s">
        <v>1938</v>
      </c>
      <c r="B547" s="69" t="s">
        <v>1939</v>
      </c>
      <c r="C547" s="53">
        <v>1045307655</v>
      </c>
      <c r="D547" s="53" t="s">
        <v>1940</v>
      </c>
      <c r="E547" s="54">
        <v>45930</v>
      </c>
      <c r="F547" s="54">
        <v>46020</v>
      </c>
      <c r="G547" s="74">
        <v>12600000</v>
      </c>
      <c r="H547" s="69" t="s">
        <v>1717</v>
      </c>
      <c r="I547" s="70">
        <v>4200000</v>
      </c>
      <c r="J547" s="67" t="s">
        <v>21</v>
      </c>
      <c r="K547" s="70">
        <v>0</v>
      </c>
      <c r="L547" s="71">
        <v>0.66666666666666663</v>
      </c>
      <c r="M547" s="73" t="s">
        <v>1941</v>
      </c>
      <c r="N547" s="68" t="s">
        <v>1719</v>
      </c>
    </row>
    <row r="548" spans="1:14" ht="82.8">
      <c r="A548" s="96" t="s">
        <v>1942</v>
      </c>
      <c r="B548" s="69" t="s">
        <v>1943</v>
      </c>
      <c r="C548" s="97" t="s">
        <v>1944</v>
      </c>
      <c r="D548" s="69" t="s">
        <v>1945</v>
      </c>
      <c r="E548" s="54">
        <v>45729</v>
      </c>
      <c r="F548" s="75">
        <v>46022</v>
      </c>
      <c r="G548" s="76">
        <v>500000</v>
      </c>
      <c r="H548" s="98" t="s">
        <v>1946</v>
      </c>
      <c r="I548" s="76">
        <v>216084925</v>
      </c>
      <c r="J548" s="67" t="s">
        <v>21</v>
      </c>
      <c r="K548" s="76"/>
      <c r="L548" s="77">
        <v>0.56779999999999997</v>
      </c>
      <c r="M548" s="99" t="s">
        <v>1947</v>
      </c>
      <c r="N548" s="68" t="s">
        <v>1948</v>
      </c>
    </row>
    <row r="549" spans="1:14" ht="82.8">
      <c r="A549" s="53" t="s">
        <v>1949</v>
      </c>
      <c r="B549" s="69" t="s">
        <v>1950</v>
      </c>
      <c r="C549" s="100" t="s">
        <v>1951</v>
      </c>
      <c r="D549" s="69" t="s">
        <v>1952</v>
      </c>
      <c r="E549" s="78">
        <v>45916</v>
      </c>
      <c r="F549" s="79">
        <v>46022</v>
      </c>
      <c r="G549" s="76">
        <v>692520000</v>
      </c>
      <c r="H549" s="80" t="s">
        <v>1953</v>
      </c>
      <c r="I549" s="76">
        <v>893261764</v>
      </c>
      <c r="J549" s="67" t="s">
        <v>1954</v>
      </c>
      <c r="K549" s="76">
        <v>250000000</v>
      </c>
      <c r="L549" s="77">
        <v>5.2299999999999999E-2</v>
      </c>
      <c r="M549" s="99" t="s">
        <v>1955</v>
      </c>
      <c r="N549" s="68" t="s">
        <v>1948</v>
      </c>
    </row>
    <row r="550" spans="1:14" ht="110.4">
      <c r="A550" s="53" t="s">
        <v>1956</v>
      </c>
      <c r="B550" s="69" t="s">
        <v>1957</v>
      </c>
      <c r="C550" s="100" t="s">
        <v>1958</v>
      </c>
      <c r="D550" s="69" t="s">
        <v>1959</v>
      </c>
      <c r="E550" s="78">
        <v>45761</v>
      </c>
      <c r="F550" s="54">
        <v>46022</v>
      </c>
      <c r="G550" s="74">
        <v>2183838294</v>
      </c>
      <c r="H550" s="80" t="s">
        <v>1960</v>
      </c>
      <c r="I550" s="76">
        <v>706245233.82000005</v>
      </c>
      <c r="J550" s="67" t="s">
        <v>21</v>
      </c>
      <c r="K550" s="67"/>
      <c r="L550" s="77">
        <v>0.2213</v>
      </c>
      <c r="M550" s="99" t="s">
        <v>1961</v>
      </c>
      <c r="N550" s="68" t="s">
        <v>1948</v>
      </c>
    </row>
    <row r="551" spans="1:14" ht="82.8">
      <c r="A551" s="101" t="s">
        <v>1962</v>
      </c>
      <c r="B551" s="98" t="s">
        <v>1963</v>
      </c>
      <c r="C551" s="53">
        <v>800104013</v>
      </c>
      <c r="D551" s="53" t="s">
        <v>1964</v>
      </c>
      <c r="E551" s="81">
        <v>45829</v>
      </c>
      <c r="F551" s="54" t="s">
        <v>1965</v>
      </c>
      <c r="G551" s="74">
        <v>265000000</v>
      </c>
      <c r="H551" s="80" t="s">
        <v>1953</v>
      </c>
      <c r="I551" s="76">
        <v>27191099.719999999</v>
      </c>
      <c r="J551" s="67" t="s">
        <v>21</v>
      </c>
      <c r="K551" s="67"/>
      <c r="L551" s="77">
        <v>0.89739999999999998</v>
      </c>
      <c r="M551" s="102" t="s">
        <v>1966</v>
      </c>
      <c r="N551" s="68" t="s">
        <v>1948</v>
      </c>
    </row>
    <row r="552" spans="1:14" ht="151.80000000000001">
      <c r="A552" s="53" t="s">
        <v>1967</v>
      </c>
      <c r="B552" s="69" t="s">
        <v>1968</v>
      </c>
      <c r="C552" s="100" t="s">
        <v>1969</v>
      </c>
      <c r="D552" s="82" t="s">
        <v>1970</v>
      </c>
      <c r="E552" s="81">
        <v>45757</v>
      </c>
      <c r="F552" s="83">
        <v>46022</v>
      </c>
      <c r="G552" s="74">
        <v>3088530868</v>
      </c>
      <c r="H552" s="80" t="s">
        <v>1960</v>
      </c>
      <c r="I552" s="76">
        <v>1204916108.48</v>
      </c>
      <c r="J552" s="84" t="s">
        <v>21</v>
      </c>
      <c r="K552" s="85"/>
      <c r="L552" s="86">
        <v>0.3755</v>
      </c>
      <c r="M552" s="103" t="s">
        <v>1971</v>
      </c>
      <c r="N552" s="68" t="s">
        <v>1948</v>
      </c>
    </row>
    <row r="553" spans="1:14" ht="124.2">
      <c r="A553" s="96" t="s">
        <v>1972</v>
      </c>
      <c r="B553" s="69" t="s">
        <v>1973</v>
      </c>
      <c r="C553" s="100" t="s">
        <v>1974</v>
      </c>
      <c r="D553" s="104" t="s">
        <v>1975</v>
      </c>
      <c r="E553" s="81">
        <v>45758</v>
      </c>
      <c r="F553" s="54">
        <v>46022</v>
      </c>
      <c r="G553" s="74">
        <v>2500000000</v>
      </c>
      <c r="H553" s="80" t="s">
        <v>1960</v>
      </c>
      <c r="I553" s="76">
        <v>954416612</v>
      </c>
      <c r="J553" s="53" t="s">
        <v>21</v>
      </c>
      <c r="K553" s="53"/>
      <c r="L553" s="87">
        <v>9.4600000000000004E-2</v>
      </c>
      <c r="M553" s="99" t="s">
        <v>1976</v>
      </c>
      <c r="N553" s="68" t="s">
        <v>1948</v>
      </c>
    </row>
    <row r="554" spans="1:14" ht="96.6">
      <c r="A554" s="101" t="s">
        <v>1977</v>
      </c>
      <c r="B554" s="69" t="s">
        <v>1978</v>
      </c>
      <c r="C554" s="53">
        <v>860025639</v>
      </c>
      <c r="D554" s="69" t="s">
        <v>1979</v>
      </c>
      <c r="E554" s="58">
        <v>45813</v>
      </c>
      <c r="F554" s="58">
        <v>46022</v>
      </c>
      <c r="G554" s="74">
        <v>50000000</v>
      </c>
      <c r="H554" s="80" t="s">
        <v>1980</v>
      </c>
      <c r="I554" s="76">
        <v>42785744</v>
      </c>
      <c r="J554" s="57" t="s">
        <v>21</v>
      </c>
      <c r="K554" s="57"/>
      <c r="L554" s="88">
        <v>0.14430000000000001</v>
      </c>
      <c r="M554" s="102" t="s">
        <v>1981</v>
      </c>
      <c r="N554" s="68" t="s">
        <v>1948</v>
      </c>
    </row>
    <row r="555" spans="1:14" ht="82.8">
      <c r="A555" s="101" t="s">
        <v>1982</v>
      </c>
      <c r="B555" s="69" t="s">
        <v>1983</v>
      </c>
      <c r="C555" s="100" t="s">
        <v>1984</v>
      </c>
      <c r="D555" s="69" t="s">
        <v>1985</v>
      </c>
      <c r="E555" s="78">
        <v>45756</v>
      </c>
      <c r="F555" s="54">
        <v>46022</v>
      </c>
      <c r="G555" s="74">
        <v>50000000</v>
      </c>
      <c r="H555" s="80" t="s">
        <v>1980</v>
      </c>
      <c r="I555" s="76">
        <v>33151980</v>
      </c>
      <c r="J555" s="53" t="s">
        <v>21</v>
      </c>
      <c r="K555" s="89"/>
      <c r="L555" s="90">
        <v>0.26140000000000002</v>
      </c>
      <c r="M555" s="102" t="s">
        <v>1986</v>
      </c>
      <c r="N555" s="68" t="s">
        <v>1948</v>
      </c>
    </row>
    <row r="556" spans="1:14" ht="69">
      <c r="A556" s="101" t="s">
        <v>1987</v>
      </c>
      <c r="B556" s="69" t="s">
        <v>1988</v>
      </c>
      <c r="C556" s="53">
        <v>900295302</v>
      </c>
      <c r="D556" s="80" t="s">
        <v>1989</v>
      </c>
      <c r="E556" s="78">
        <v>45744</v>
      </c>
      <c r="F556" s="78">
        <v>46022</v>
      </c>
      <c r="G556" s="74">
        <v>360000000</v>
      </c>
      <c r="H556" s="80" t="s">
        <v>1953</v>
      </c>
      <c r="I556" s="76">
        <v>174000000</v>
      </c>
      <c r="J556" s="53" t="s">
        <v>21</v>
      </c>
      <c r="K556" s="89"/>
      <c r="L556" s="90">
        <v>0.25829999999999997</v>
      </c>
      <c r="M556" s="105" t="s">
        <v>1990</v>
      </c>
      <c r="N556" s="68" t="s">
        <v>1948</v>
      </c>
    </row>
    <row r="557" spans="1:14" ht="69">
      <c r="A557" s="96" t="s">
        <v>1991</v>
      </c>
      <c r="B557" s="69" t="s">
        <v>1992</v>
      </c>
      <c r="C557" s="100" t="s">
        <v>1993</v>
      </c>
      <c r="D557" s="53" t="s">
        <v>1994</v>
      </c>
      <c r="E557" s="78">
        <v>45736</v>
      </c>
      <c r="F557" s="78">
        <v>46022</v>
      </c>
      <c r="G557" s="74">
        <v>560000000</v>
      </c>
      <c r="H557" s="98" t="s">
        <v>1995</v>
      </c>
      <c r="I557" s="76">
        <v>329129846.27999997</v>
      </c>
      <c r="J557" s="69" t="s">
        <v>21</v>
      </c>
      <c r="K557" s="91"/>
      <c r="L557" s="87">
        <v>0.1419</v>
      </c>
      <c r="M557" s="105" t="s">
        <v>1996</v>
      </c>
      <c r="N557" s="68" t="s">
        <v>1948</v>
      </c>
    </row>
    <row r="558" spans="1:14" ht="96.6">
      <c r="A558" s="96" t="s">
        <v>1997</v>
      </c>
      <c r="B558" s="69" t="s">
        <v>1998</v>
      </c>
      <c r="C558" s="100" t="s">
        <v>1999</v>
      </c>
      <c r="D558" s="69" t="s">
        <v>2000</v>
      </c>
      <c r="E558" s="81">
        <v>45751</v>
      </c>
      <c r="F558" s="81">
        <v>46022</v>
      </c>
      <c r="G558" s="74">
        <v>350000000</v>
      </c>
      <c r="H558" s="98" t="s">
        <v>1995</v>
      </c>
      <c r="I558" s="76">
        <v>77580629</v>
      </c>
      <c r="J558" s="69" t="s">
        <v>21</v>
      </c>
      <c r="K558" s="91"/>
      <c r="L558" s="87">
        <v>0.77829999999999999</v>
      </c>
      <c r="M558" s="102" t="s">
        <v>2001</v>
      </c>
      <c r="N558" s="68" t="s">
        <v>1948</v>
      </c>
    </row>
    <row r="559" spans="1:14" ht="138">
      <c r="A559" s="106" t="s">
        <v>2002</v>
      </c>
      <c r="B559" s="107" t="s">
        <v>2003</v>
      </c>
      <c r="C559" s="108" t="s">
        <v>2004</v>
      </c>
      <c r="D559" s="84" t="s">
        <v>2005</v>
      </c>
      <c r="E559" s="81">
        <v>45692</v>
      </c>
      <c r="F559" s="81">
        <v>46022</v>
      </c>
      <c r="G559" s="109">
        <v>44340979</v>
      </c>
      <c r="H559" s="80" t="s">
        <v>1980</v>
      </c>
      <c r="I559" s="76">
        <v>12092995</v>
      </c>
      <c r="J559" s="53" t="s">
        <v>21</v>
      </c>
      <c r="K559" s="53"/>
      <c r="L559" s="92">
        <v>0.45450000000000002</v>
      </c>
      <c r="M559" s="102" t="s">
        <v>2006</v>
      </c>
      <c r="N559" s="68" t="s">
        <v>1948</v>
      </c>
    </row>
    <row r="560" spans="1:14" ht="220.8">
      <c r="A560" s="96" t="s">
        <v>2007</v>
      </c>
      <c r="B560" s="69" t="s">
        <v>2008</v>
      </c>
      <c r="C560" s="100" t="s">
        <v>2009</v>
      </c>
      <c r="D560" s="69" t="s">
        <v>2010</v>
      </c>
      <c r="E560" s="93">
        <v>45813</v>
      </c>
      <c r="F560" s="54">
        <v>46022</v>
      </c>
      <c r="G560" s="74">
        <v>197891543</v>
      </c>
      <c r="H560" s="80" t="s">
        <v>1980</v>
      </c>
      <c r="I560" s="76">
        <v>57919476</v>
      </c>
      <c r="J560" s="110" t="s">
        <v>21</v>
      </c>
      <c r="K560" s="94"/>
      <c r="L560" s="95">
        <v>0.58540000000000003</v>
      </c>
      <c r="M560" s="102" t="s">
        <v>2011</v>
      </c>
      <c r="N560" s="68" t="s">
        <v>1948</v>
      </c>
    </row>
    <row r="561" spans="1:14" ht="179.4">
      <c r="A561" s="101" t="s">
        <v>2012</v>
      </c>
      <c r="B561" s="104" t="s">
        <v>2013</v>
      </c>
      <c r="C561" s="100" t="s">
        <v>2014</v>
      </c>
      <c r="D561" s="53" t="s">
        <v>2015</v>
      </c>
      <c r="E561" s="93">
        <v>45813</v>
      </c>
      <c r="F561" s="54">
        <v>46022</v>
      </c>
      <c r="G561" s="74">
        <v>149250388</v>
      </c>
      <c r="H561" s="80" t="s">
        <v>1980</v>
      </c>
      <c r="I561" s="76">
        <v>86879214</v>
      </c>
      <c r="J561" s="110" t="s">
        <v>21</v>
      </c>
      <c r="K561" s="94"/>
      <c r="L561" s="95">
        <v>0.56100000000000005</v>
      </c>
      <c r="M561" s="102" t="s">
        <v>2016</v>
      </c>
      <c r="N561" s="69"/>
    </row>
    <row r="562" spans="1:14" ht="248.4">
      <c r="A562" s="84" t="s">
        <v>2017</v>
      </c>
      <c r="B562" s="82" t="s">
        <v>2018</v>
      </c>
      <c r="C562" s="108" t="s">
        <v>2019</v>
      </c>
      <c r="D562" s="82" t="s">
        <v>2020</v>
      </c>
      <c r="E562" s="93">
        <v>45693</v>
      </c>
      <c r="F562" s="93">
        <v>46022</v>
      </c>
      <c r="G562" s="109">
        <v>233740276</v>
      </c>
      <c r="H562" s="80" t="s">
        <v>1980</v>
      </c>
      <c r="I562" s="109">
        <v>63747384</v>
      </c>
      <c r="J562" s="110" t="s">
        <v>21</v>
      </c>
      <c r="K562" s="94"/>
      <c r="L562" s="95">
        <v>0.36359999999999998</v>
      </c>
      <c r="M562" s="73" t="s">
        <v>2021</v>
      </c>
      <c r="N562" s="69"/>
    </row>
    <row r="563" spans="1:14" ht="179.4">
      <c r="A563" s="96" t="s">
        <v>2022</v>
      </c>
      <c r="B563" s="104" t="s">
        <v>2023</v>
      </c>
      <c r="C563" s="100">
        <v>802013829</v>
      </c>
      <c r="D563" s="53" t="s">
        <v>2024</v>
      </c>
      <c r="E563" s="93">
        <v>45821</v>
      </c>
      <c r="F563" s="93">
        <v>46022</v>
      </c>
      <c r="G563" s="109">
        <v>938341040</v>
      </c>
      <c r="H563" s="80" t="s">
        <v>1980</v>
      </c>
      <c r="I563" s="109">
        <v>433080480</v>
      </c>
      <c r="J563" s="110" t="s">
        <v>21</v>
      </c>
      <c r="K563" s="94"/>
      <c r="L563" s="95">
        <v>0.53849999999999998</v>
      </c>
      <c r="M563" s="73" t="s">
        <v>2025</v>
      </c>
      <c r="N563" s="69"/>
    </row>
    <row r="564" spans="1:14" ht="179.4">
      <c r="A564" s="68" t="s">
        <v>2026</v>
      </c>
      <c r="B564" s="111" t="s">
        <v>2027</v>
      </c>
      <c r="C564" s="80" t="s">
        <v>2028</v>
      </c>
      <c r="D564" s="80" t="s">
        <v>2029</v>
      </c>
      <c r="E564" s="112" t="s">
        <v>2030</v>
      </c>
      <c r="F564" s="113" t="s">
        <v>2031</v>
      </c>
      <c r="G564" s="76">
        <v>340000000</v>
      </c>
      <c r="H564" s="80" t="s">
        <v>2032</v>
      </c>
      <c r="I564" s="76">
        <v>136000000</v>
      </c>
      <c r="J564" s="67" t="s">
        <v>2033</v>
      </c>
      <c r="K564" s="114">
        <v>0</v>
      </c>
      <c r="L564" s="77">
        <v>0.5</v>
      </c>
      <c r="M564" s="99" t="s">
        <v>2034</v>
      </c>
      <c r="N564" s="68" t="s">
        <v>2035</v>
      </c>
    </row>
    <row r="565" spans="1:14" ht="69">
      <c r="A565" s="104" t="s">
        <v>2036</v>
      </c>
      <c r="B565" s="104" t="s">
        <v>2037</v>
      </c>
      <c r="C565" s="96" t="s">
        <v>2038</v>
      </c>
      <c r="D565" s="104" t="s">
        <v>2039</v>
      </c>
      <c r="E565" s="115">
        <v>45807</v>
      </c>
      <c r="F565" s="79">
        <v>45990</v>
      </c>
      <c r="G565" s="116" t="s">
        <v>2040</v>
      </c>
      <c r="H565" s="104" t="s">
        <v>2041</v>
      </c>
      <c r="I565" s="116" t="s">
        <v>2042</v>
      </c>
      <c r="J565" s="53" t="s">
        <v>2043</v>
      </c>
      <c r="K565" s="117">
        <v>60000000</v>
      </c>
      <c r="L565" s="118">
        <v>1</v>
      </c>
      <c r="M565" s="73" t="s">
        <v>2044</v>
      </c>
      <c r="N565" s="104" t="s">
        <v>2045</v>
      </c>
    </row>
    <row r="566" spans="1:14" ht="157.19999999999999" customHeight="1">
      <c r="A566" s="53" t="s">
        <v>2046</v>
      </c>
      <c r="B566" s="119" t="s">
        <v>2047</v>
      </c>
      <c r="C566" s="96" t="s">
        <v>2048</v>
      </c>
      <c r="D566" s="104" t="s">
        <v>2049</v>
      </c>
      <c r="E566" s="115">
        <v>45821</v>
      </c>
      <c r="F566" s="79">
        <v>46022</v>
      </c>
      <c r="G566" s="116" t="s">
        <v>2050</v>
      </c>
      <c r="H566" s="104" t="s">
        <v>2051</v>
      </c>
      <c r="I566" s="116" t="s">
        <v>2050</v>
      </c>
      <c r="J566" s="53" t="s">
        <v>21</v>
      </c>
      <c r="K566" s="53" t="s">
        <v>2033</v>
      </c>
      <c r="L566" s="118">
        <v>0.4</v>
      </c>
      <c r="M566" s="73" t="s">
        <v>2052</v>
      </c>
      <c r="N566" s="104" t="s">
        <v>2053</v>
      </c>
    </row>
    <row r="567" spans="1:14" ht="69">
      <c r="A567" s="119" t="s">
        <v>2054</v>
      </c>
      <c r="B567" s="119" t="s">
        <v>2055</v>
      </c>
      <c r="C567" s="119" t="s">
        <v>2056</v>
      </c>
      <c r="D567" s="119" t="s">
        <v>2057</v>
      </c>
      <c r="E567" s="115">
        <v>45532</v>
      </c>
      <c r="F567" s="115">
        <v>45657</v>
      </c>
      <c r="G567" s="120">
        <v>1289775890</v>
      </c>
      <c r="H567" s="119" t="s">
        <v>2058</v>
      </c>
      <c r="I567" s="116">
        <v>0</v>
      </c>
      <c r="J567" s="53" t="s">
        <v>48</v>
      </c>
      <c r="K567" s="121">
        <v>208088395</v>
      </c>
      <c r="L567" s="118">
        <v>1</v>
      </c>
      <c r="M567" s="122" t="s">
        <v>2059</v>
      </c>
      <c r="N567" s="104" t="s">
        <v>2060</v>
      </c>
    </row>
    <row r="568" spans="1:14" ht="165.6">
      <c r="A568" s="124" t="s">
        <v>2061</v>
      </c>
      <c r="B568" s="212" t="s">
        <v>2062</v>
      </c>
      <c r="C568" s="125" t="s">
        <v>2063</v>
      </c>
      <c r="D568" s="124" t="s">
        <v>2064</v>
      </c>
      <c r="E568" s="126">
        <v>45754</v>
      </c>
      <c r="F568" s="127">
        <v>46022</v>
      </c>
      <c r="G568" s="128">
        <v>6000000000</v>
      </c>
      <c r="H568" s="124" t="s">
        <v>1717</v>
      </c>
      <c r="I568" s="128">
        <v>6000000000</v>
      </c>
      <c r="J568" s="67" t="s">
        <v>21</v>
      </c>
      <c r="K568" s="67" t="s">
        <v>21</v>
      </c>
      <c r="L568" s="77">
        <v>0.2</v>
      </c>
      <c r="M568" s="129" t="s">
        <v>2065</v>
      </c>
      <c r="N568" s="124" t="s">
        <v>2060</v>
      </c>
    </row>
    <row r="569" spans="1:14" ht="110.4">
      <c r="A569" s="53" t="s">
        <v>2066</v>
      </c>
      <c r="B569" s="69" t="s">
        <v>2067</v>
      </c>
      <c r="C569" s="53" t="s">
        <v>2068</v>
      </c>
      <c r="D569" s="69" t="s">
        <v>2069</v>
      </c>
      <c r="E569" s="79">
        <v>45700</v>
      </c>
      <c r="F569" s="79">
        <v>45930</v>
      </c>
      <c r="G569" s="130">
        <v>6993660000</v>
      </c>
      <c r="H569" s="69" t="s">
        <v>2070</v>
      </c>
      <c r="I569" s="131">
        <v>3743404614</v>
      </c>
      <c r="J569" s="53" t="s">
        <v>21</v>
      </c>
      <c r="K569" s="53">
        <v>0</v>
      </c>
      <c r="L569" s="118">
        <v>0.44</v>
      </c>
      <c r="M569" s="73" t="s">
        <v>2071</v>
      </c>
      <c r="N569" s="104" t="s">
        <v>813</v>
      </c>
    </row>
    <row r="570" spans="1:14" ht="110.4">
      <c r="A570" s="53" t="s">
        <v>2072</v>
      </c>
      <c r="B570" s="69" t="s">
        <v>2073</v>
      </c>
      <c r="C570" s="53" t="s">
        <v>2074</v>
      </c>
      <c r="D570" s="53" t="s">
        <v>2075</v>
      </c>
      <c r="E570" s="81">
        <v>45684</v>
      </c>
      <c r="F570" s="81">
        <v>46022</v>
      </c>
      <c r="G570" s="130">
        <v>1261728033</v>
      </c>
      <c r="H570" s="53" t="s">
        <v>2076</v>
      </c>
      <c r="I570" s="134">
        <f>161035+134960375</f>
        <v>135121410</v>
      </c>
      <c r="J570" s="53" t="s">
        <v>21</v>
      </c>
      <c r="K570" s="53">
        <v>0</v>
      </c>
      <c r="L570" s="118">
        <v>0.8</v>
      </c>
      <c r="M570" s="73" t="s">
        <v>2077</v>
      </c>
      <c r="N570" s="104" t="s">
        <v>120</v>
      </c>
    </row>
    <row r="571" spans="1:14" ht="124.2">
      <c r="A571" s="53" t="s">
        <v>2078</v>
      </c>
      <c r="B571" s="69" t="s">
        <v>2079</v>
      </c>
      <c r="C571" s="69" t="s">
        <v>2080</v>
      </c>
      <c r="D571" s="69" t="s">
        <v>2081</v>
      </c>
      <c r="E571" s="81">
        <v>45658</v>
      </c>
      <c r="F571" s="81">
        <v>46022</v>
      </c>
      <c r="G571" s="130">
        <v>8470813116</v>
      </c>
      <c r="H571" s="53" t="s">
        <v>2082</v>
      </c>
      <c r="I571" s="134">
        <f>115276677+K571</f>
        <v>2796427548</v>
      </c>
      <c r="J571" s="53" t="s">
        <v>48</v>
      </c>
      <c r="K571" s="130">
        <v>2681150871</v>
      </c>
      <c r="L571" s="118">
        <v>0.8</v>
      </c>
      <c r="M571" s="55" t="s">
        <v>2083</v>
      </c>
      <c r="N571" s="104" t="s">
        <v>813</v>
      </c>
    </row>
    <row r="572" spans="1:14" ht="234.6">
      <c r="A572" s="104" t="s">
        <v>2084</v>
      </c>
      <c r="B572" s="69" t="s">
        <v>2085</v>
      </c>
      <c r="C572" s="69" t="s">
        <v>2086</v>
      </c>
      <c r="D572" s="69" t="s">
        <v>2163</v>
      </c>
      <c r="E572" s="79">
        <v>45684</v>
      </c>
      <c r="F572" s="79">
        <v>45839</v>
      </c>
      <c r="G572" s="132">
        <v>20258479980</v>
      </c>
      <c r="H572" s="69" t="s">
        <v>2082</v>
      </c>
      <c r="I572" s="133">
        <v>0</v>
      </c>
      <c r="J572" s="84" t="s">
        <v>48</v>
      </c>
      <c r="K572" s="85">
        <v>898856680</v>
      </c>
      <c r="L572" s="86">
        <v>1</v>
      </c>
      <c r="M572" s="55" t="s">
        <v>2087</v>
      </c>
      <c r="N572" s="107" t="s">
        <v>813</v>
      </c>
    </row>
    <row r="573" spans="1:14" ht="234.6">
      <c r="A573" s="104" t="s">
        <v>2084</v>
      </c>
      <c r="B573" s="69" t="s">
        <v>2088</v>
      </c>
      <c r="C573" s="69" t="s">
        <v>2089</v>
      </c>
      <c r="D573" s="69" t="s">
        <v>2164</v>
      </c>
      <c r="E573" s="79">
        <v>45684</v>
      </c>
      <c r="F573" s="79">
        <v>45839</v>
      </c>
      <c r="G573" s="132">
        <v>14257658520</v>
      </c>
      <c r="H573" s="69" t="s">
        <v>2082</v>
      </c>
      <c r="I573" s="134">
        <v>0</v>
      </c>
      <c r="J573" s="84" t="s">
        <v>48</v>
      </c>
      <c r="K573" s="213">
        <v>1100353562</v>
      </c>
      <c r="L573" s="86">
        <v>1</v>
      </c>
      <c r="M573" s="55" t="s">
        <v>2090</v>
      </c>
      <c r="N573" s="107" t="s">
        <v>813</v>
      </c>
    </row>
    <row r="574" spans="1:14" ht="234.6">
      <c r="A574" s="104" t="s">
        <v>2084</v>
      </c>
      <c r="B574" s="69" t="s">
        <v>2091</v>
      </c>
      <c r="C574" s="69" t="s">
        <v>2092</v>
      </c>
      <c r="D574" s="69" t="s">
        <v>2165</v>
      </c>
      <c r="E574" s="79">
        <v>45684</v>
      </c>
      <c r="F574" s="79">
        <v>45839</v>
      </c>
      <c r="G574" s="132">
        <v>15766227540</v>
      </c>
      <c r="H574" s="69" t="s">
        <v>2082</v>
      </c>
      <c r="I574" s="134">
        <v>0</v>
      </c>
      <c r="J574" s="84" t="s">
        <v>48</v>
      </c>
      <c r="K574" s="213">
        <v>1350583514</v>
      </c>
      <c r="L574" s="86">
        <v>1</v>
      </c>
      <c r="M574" s="55" t="s">
        <v>2093</v>
      </c>
      <c r="N574" s="107" t="s">
        <v>813</v>
      </c>
    </row>
    <row r="575" spans="1:14" ht="234.6">
      <c r="A575" s="104" t="s">
        <v>2084</v>
      </c>
      <c r="B575" s="69" t="s">
        <v>2094</v>
      </c>
      <c r="C575" s="69" t="s">
        <v>2095</v>
      </c>
      <c r="D575" s="69" t="s">
        <v>2166</v>
      </c>
      <c r="E575" s="79">
        <v>45684</v>
      </c>
      <c r="F575" s="79">
        <v>45839</v>
      </c>
      <c r="G575" s="132">
        <v>17092793520</v>
      </c>
      <c r="H575" s="69" t="s">
        <v>2082</v>
      </c>
      <c r="I575" s="134">
        <v>0</v>
      </c>
      <c r="J575" s="84" t="s">
        <v>48</v>
      </c>
      <c r="K575" s="213">
        <v>1627459898</v>
      </c>
      <c r="L575" s="86">
        <v>1</v>
      </c>
      <c r="M575" s="55" t="s">
        <v>2096</v>
      </c>
      <c r="N575" s="107" t="s">
        <v>813</v>
      </c>
    </row>
    <row r="576" spans="1:14" ht="179.4">
      <c r="A576" s="53" t="s">
        <v>2097</v>
      </c>
      <c r="B576" s="69" t="s">
        <v>2098</v>
      </c>
      <c r="C576" s="69" t="s">
        <v>2099</v>
      </c>
      <c r="D576" s="69" t="s">
        <v>2100</v>
      </c>
      <c r="E576" s="81">
        <v>45685</v>
      </c>
      <c r="F576" s="81">
        <v>45998</v>
      </c>
      <c r="G576" s="132">
        <v>730595501</v>
      </c>
      <c r="H576" s="69" t="s">
        <v>1717</v>
      </c>
      <c r="I576" s="134">
        <f>730595501-255708425-255708425</f>
        <v>219178651</v>
      </c>
      <c r="J576" s="84" t="s">
        <v>21</v>
      </c>
      <c r="K576" s="85">
        <v>0</v>
      </c>
      <c r="L576" s="90">
        <v>0.7</v>
      </c>
      <c r="M576" s="55" t="s">
        <v>2101</v>
      </c>
      <c r="N576" s="107" t="s">
        <v>813</v>
      </c>
    </row>
    <row r="577" spans="1:14" ht="138">
      <c r="A577" s="53" t="s">
        <v>2102</v>
      </c>
      <c r="B577" s="69" t="s">
        <v>2103</v>
      </c>
      <c r="C577" s="53" t="s">
        <v>2104</v>
      </c>
      <c r="D577" s="53" t="s">
        <v>2105</v>
      </c>
      <c r="E577" s="81">
        <v>45684</v>
      </c>
      <c r="F577" s="81">
        <v>45998</v>
      </c>
      <c r="G577" s="214">
        <v>436083279</v>
      </c>
      <c r="H577" s="69" t="s">
        <v>1717</v>
      </c>
      <c r="I577" s="134">
        <v>130824983</v>
      </c>
      <c r="J577" s="84" t="s">
        <v>21</v>
      </c>
      <c r="K577" s="85">
        <v>0</v>
      </c>
      <c r="L577" s="87">
        <v>0.7</v>
      </c>
      <c r="M577" s="55" t="s">
        <v>2106</v>
      </c>
      <c r="N577" s="107" t="s">
        <v>813</v>
      </c>
    </row>
    <row r="578" spans="1:14" ht="110.4">
      <c r="A578" s="53" t="s">
        <v>2107</v>
      </c>
      <c r="B578" s="69" t="s">
        <v>2108</v>
      </c>
      <c r="C578" s="53" t="s">
        <v>2109</v>
      </c>
      <c r="D578" s="53" t="s">
        <v>2110</v>
      </c>
      <c r="E578" s="81">
        <v>45775</v>
      </c>
      <c r="F578" s="81">
        <v>46022</v>
      </c>
      <c r="G578" s="214">
        <v>48750000</v>
      </c>
      <c r="H578" s="69" t="s">
        <v>2111</v>
      </c>
      <c r="I578" s="91">
        <v>0</v>
      </c>
      <c r="J578" s="84" t="s">
        <v>21</v>
      </c>
      <c r="K578" s="85">
        <v>0</v>
      </c>
      <c r="L578" s="135">
        <v>1</v>
      </c>
      <c r="M578" s="55" t="s">
        <v>2112</v>
      </c>
      <c r="N578" s="107" t="s">
        <v>2113</v>
      </c>
    </row>
    <row r="579" spans="1:14" ht="220.8">
      <c r="A579" s="53" t="s">
        <v>2114</v>
      </c>
      <c r="B579" s="69" t="s">
        <v>2115</v>
      </c>
      <c r="C579" s="53" t="s">
        <v>2116</v>
      </c>
      <c r="D579" s="53" t="s">
        <v>2117</v>
      </c>
      <c r="E579" s="54">
        <v>45782</v>
      </c>
      <c r="F579" s="54">
        <v>46022</v>
      </c>
      <c r="G579" s="130">
        <v>2402931298</v>
      </c>
      <c r="H579" s="53" t="s">
        <v>1717</v>
      </c>
      <c r="I579" s="215">
        <v>1326000000</v>
      </c>
      <c r="J579" s="84" t="s">
        <v>21</v>
      </c>
      <c r="K579" s="85">
        <v>0</v>
      </c>
      <c r="L579" s="135">
        <v>0.66400000000000003</v>
      </c>
      <c r="M579" s="73" t="s">
        <v>2118</v>
      </c>
      <c r="N579" s="107" t="s">
        <v>813</v>
      </c>
    </row>
    <row r="580" spans="1:14" ht="303.60000000000002">
      <c r="A580" s="53" t="s">
        <v>2119</v>
      </c>
      <c r="B580" s="69" t="s">
        <v>2120</v>
      </c>
      <c r="C580" s="53" t="s">
        <v>2121</v>
      </c>
      <c r="D580" s="69" t="s">
        <v>2167</v>
      </c>
      <c r="E580" s="54">
        <v>45860</v>
      </c>
      <c r="F580" s="81" t="s">
        <v>2122</v>
      </c>
      <c r="G580" s="130">
        <v>41139929970</v>
      </c>
      <c r="H580" s="69" t="s">
        <v>2082</v>
      </c>
      <c r="I580" s="116">
        <v>25086964180</v>
      </c>
      <c r="J580" s="53" t="s">
        <v>21</v>
      </c>
      <c r="K580" s="216">
        <v>0</v>
      </c>
      <c r="L580" s="118">
        <v>0.26</v>
      </c>
      <c r="M580" s="73" t="s">
        <v>2123</v>
      </c>
      <c r="N580" s="53" t="s">
        <v>2124</v>
      </c>
    </row>
    <row r="581" spans="1:14" ht="303.60000000000002">
      <c r="A581" s="53" t="s">
        <v>2119</v>
      </c>
      <c r="B581" s="69" t="s">
        <v>2125</v>
      </c>
      <c r="C581" s="53" t="s">
        <v>2126</v>
      </c>
      <c r="D581" s="69" t="s">
        <v>2168</v>
      </c>
      <c r="E581" s="54">
        <v>45863</v>
      </c>
      <c r="F581" s="81" t="s">
        <v>2122</v>
      </c>
      <c r="G581" s="136">
        <v>28955476890</v>
      </c>
      <c r="H581" s="69" t="s">
        <v>2082</v>
      </c>
      <c r="I581" s="116">
        <v>17619324745</v>
      </c>
      <c r="J581" s="53" t="s">
        <v>21</v>
      </c>
      <c r="K581" s="216">
        <v>0</v>
      </c>
      <c r="L581" s="118">
        <v>0.25</v>
      </c>
      <c r="M581" s="73" t="s">
        <v>2127</v>
      </c>
      <c r="N581" s="53" t="s">
        <v>2124</v>
      </c>
    </row>
    <row r="582" spans="1:14" ht="303.60000000000002">
      <c r="A582" s="53" t="s">
        <v>2119</v>
      </c>
      <c r="B582" s="69" t="s">
        <v>2128</v>
      </c>
      <c r="C582" s="53" t="s">
        <v>2129</v>
      </c>
      <c r="D582" s="69" t="s">
        <v>2169</v>
      </c>
      <c r="E582" s="54">
        <v>45861</v>
      </c>
      <c r="F582" s="81" t="s">
        <v>2122</v>
      </c>
      <c r="G582" s="136">
        <v>32012065350</v>
      </c>
      <c r="H582" s="69" t="s">
        <v>2082</v>
      </c>
      <c r="I582" s="116">
        <v>19395352436</v>
      </c>
      <c r="J582" s="53" t="s">
        <v>21</v>
      </c>
      <c r="K582" s="216">
        <v>0</v>
      </c>
      <c r="L582" s="118">
        <v>0.27</v>
      </c>
      <c r="M582" s="73" t="s">
        <v>2130</v>
      </c>
      <c r="N582" s="53" t="s">
        <v>2124</v>
      </c>
    </row>
    <row r="583" spans="1:14" ht="303.60000000000002">
      <c r="A583" s="53" t="s">
        <v>2119</v>
      </c>
      <c r="B583" s="69" t="s">
        <v>2131</v>
      </c>
      <c r="C583" s="53" t="s">
        <v>2132</v>
      </c>
      <c r="D583" s="69" t="s">
        <v>2170</v>
      </c>
      <c r="E583" s="54">
        <v>45860</v>
      </c>
      <c r="F583" s="81" t="s">
        <v>2122</v>
      </c>
      <c r="G583" s="137">
        <v>34713022590</v>
      </c>
      <c r="H583" s="69" t="s">
        <v>2082</v>
      </c>
      <c r="I583" s="116">
        <v>21257583848</v>
      </c>
      <c r="J583" s="53" t="s">
        <v>21</v>
      </c>
      <c r="K583" s="216">
        <v>0</v>
      </c>
      <c r="L583" s="118">
        <v>0.26</v>
      </c>
      <c r="M583" s="73" t="s">
        <v>2133</v>
      </c>
      <c r="N583" s="53" t="s">
        <v>2124</v>
      </c>
    </row>
    <row r="584" spans="1:14" ht="151.80000000000001">
      <c r="A584" s="53" t="s">
        <v>2134</v>
      </c>
      <c r="B584" s="69" t="s">
        <v>2135</v>
      </c>
      <c r="C584" s="53" t="s">
        <v>2136</v>
      </c>
      <c r="D584" s="69" t="s">
        <v>2137</v>
      </c>
      <c r="E584" s="54">
        <v>45877</v>
      </c>
      <c r="F584" s="54">
        <v>46181</v>
      </c>
      <c r="G584" s="137">
        <v>4016232887</v>
      </c>
      <c r="H584" s="69" t="s">
        <v>2138</v>
      </c>
      <c r="I584" s="116">
        <v>2409737598</v>
      </c>
      <c r="J584" s="53" t="s">
        <v>21</v>
      </c>
      <c r="K584" s="216">
        <v>0</v>
      </c>
      <c r="L584" s="118">
        <v>0.25</v>
      </c>
      <c r="M584" s="73" t="s">
        <v>2139</v>
      </c>
      <c r="N584" s="104" t="s">
        <v>2124</v>
      </c>
    </row>
    <row r="585" spans="1:14" ht="69">
      <c r="A585" s="53" t="s">
        <v>2140</v>
      </c>
      <c r="B585" s="69" t="s">
        <v>2141</v>
      </c>
      <c r="C585" s="53">
        <v>901978080</v>
      </c>
      <c r="D585" s="53" t="s">
        <v>2142</v>
      </c>
      <c r="E585" s="54">
        <v>45910</v>
      </c>
      <c r="F585" s="54">
        <v>46022</v>
      </c>
      <c r="G585" s="137">
        <v>5251514547</v>
      </c>
      <c r="H585" s="69" t="s">
        <v>2143</v>
      </c>
      <c r="I585" s="134">
        <v>5251514547</v>
      </c>
      <c r="J585" s="53" t="s">
        <v>21</v>
      </c>
      <c r="K585" s="216">
        <v>0</v>
      </c>
      <c r="L585" s="118">
        <v>0</v>
      </c>
      <c r="M585" s="138" t="s">
        <v>2144</v>
      </c>
      <c r="N585" s="139" t="s">
        <v>2145</v>
      </c>
    </row>
    <row r="586" spans="1:14" ht="69">
      <c r="A586" s="53" t="s">
        <v>2140</v>
      </c>
      <c r="B586" s="69" t="s">
        <v>2141</v>
      </c>
      <c r="C586" s="53" t="s">
        <v>2146</v>
      </c>
      <c r="D586" s="69" t="s">
        <v>2147</v>
      </c>
      <c r="E586" s="54">
        <v>45910</v>
      </c>
      <c r="F586" s="54">
        <v>46022</v>
      </c>
      <c r="G586" s="140">
        <v>524833425</v>
      </c>
      <c r="H586" s="69" t="s">
        <v>2143</v>
      </c>
      <c r="I586" s="133">
        <v>524833425</v>
      </c>
      <c r="J586" s="53" t="s">
        <v>21</v>
      </c>
      <c r="K586" s="216">
        <v>0</v>
      </c>
      <c r="L586" s="86">
        <v>0</v>
      </c>
      <c r="M586" s="138"/>
      <c r="N586" s="139"/>
    </row>
    <row r="587" spans="1:14" ht="193.2">
      <c r="A587" s="53" t="s">
        <v>2148</v>
      </c>
      <c r="B587" s="69" t="s">
        <v>2149</v>
      </c>
      <c r="C587" s="53" t="s">
        <v>2150</v>
      </c>
      <c r="D587" s="69" t="s">
        <v>2151</v>
      </c>
      <c r="E587" s="54">
        <v>45912</v>
      </c>
      <c r="F587" s="54">
        <v>46022</v>
      </c>
      <c r="G587" s="137">
        <v>88900000</v>
      </c>
      <c r="H587" s="69" t="s">
        <v>2152</v>
      </c>
      <c r="I587" s="134">
        <v>88900000</v>
      </c>
      <c r="J587" s="53" t="s">
        <v>21</v>
      </c>
      <c r="K587" s="216">
        <v>0</v>
      </c>
      <c r="L587" s="135">
        <v>0.05</v>
      </c>
      <c r="M587" s="73" t="s">
        <v>2153</v>
      </c>
      <c r="N587" s="107" t="s">
        <v>2145</v>
      </c>
    </row>
    <row r="588" spans="1:14" ht="138">
      <c r="A588" s="53" t="s">
        <v>1949</v>
      </c>
      <c r="B588" s="69" t="s">
        <v>2154</v>
      </c>
      <c r="C588" s="53" t="s">
        <v>2155</v>
      </c>
      <c r="D588" s="69" t="s">
        <v>1952</v>
      </c>
      <c r="E588" s="54">
        <v>45916</v>
      </c>
      <c r="F588" s="54">
        <v>46022</v>
      </c>
      <c r="G588" s="137">
        <v>675000000</v>
      </c>
      <c r="H588" s="69" t="s">
        <v>2076</v>
      </c>
      <c r="I588" s="134">
        <v>675000000</v>
      </c>
      <c r="J588" s="57" t="s">
        <v>48</v>
      </c>
      <c r="K588" s="216">
        <v>0</v>
      </c>
      <c r="L588" s="141">
        <v>0</v>
      </c>
      <c r="M588" s="73" t="s">
        <v>2156</v>
      </c>
      <c r="N588" s="107" t="s">
        <v>2145</v>
      </c>
    </row>
    <row r="589" spans="1:14" ht="96.6">
      <c r="A589" s="53" t="s">
        <v>2157</v>
      </c>
      <c r="B589" s="69" t="s">
        <v>2158</v>
      </c>
      <c r="C589" s="53" t="s">
        <v>2159</v>
      </c>
      <c r="D589" s="69" t="s">
        <v>2160</v>
      </c>
      <c r="E589" s="54">
        <v>45929</v>
      </c>
      <c r="F589" s="54">
        <v>46022</v>
      </c>
      <c r="G589" s="137">
        <v>328954620</v>
      </c>
      <c r="H589" s="69" t="s">
        <v>2161</v>
      </c>
      <c r="I589" s="134">
        <v>328954620</v>
      </c>
      <c r="J589" s="53" t="s">
        <v>21</v>
      </c>
      <c r="K589" s="216">
        <v>0</v>
      </c>
      <c r="L589" s="90">
        <v>0</v>
      </c>
      <c r="M589" s="73" t="s">
        <v>2162</v>
      </c>
      <c r="N589" s="107" t="s">
        <v>2145</v>
      </c>
    </row>
    <row r="590" spans="1:14" ht="96.6">
      <c r="A590" s="104" t="s">
        <v>2171</v>
      </c>
      <c r="B590" s="104" t="s">
        <v>2172</v>
      </c>
      <c r="C590" s="104" t="s">
        <v>2173</v>
      </c>
      <c r="D590" s="104" t="s">
        <v>2174</v>
      </c>
      <c r="E590" s="227">
        <v>45422</v>
      </c>
      <c r="F590" s="227">
        <v>46001</v>
      </c>
      <c r="G590" s="228">
        <v>74232713508</v>
      </c>
      <c r="H590" s="131">
        <v>46074542120</v>
      </c>
      <c r="I590" s="131">
        <f>+G590-H590</f>
        <v>28158171388</v>
      </c>
      <c r="J590" s="96" t="s">
        <v>48</v>
      </c>
      <c r="K590" s="228">
        <v>19493713519</v>
      </c>
      <c r="L590" s="229">
        <v>0.85499999999999998</v>
      </c>
      <c r="M590" s="230" t="s">
        <v>2175</v>
      </c>
      <c r="N590" s="104" t="s">
        <v>430</v>
      </c>
    </row>
    <row r="591" spans="1:14" ht="151.80000000000001">
      <c r="A591" s="104" t="s">
        <v>2176</v>
      </c>
      <c r="B591" s="104" t="s">
        <v>2177</v>
      </c>
      <c r="C591" s="104" t="s">
        <v>2178</v>
      </c>
      <c r="D591" s="104" t="s">
        <v>2179</v>
      </c>
      <c r="E591" s="227">
        <v>45422</v>
      </c>
      <c r="F591" s="227">
        <v>46001</v>
      </c>
      <c r="G591" s="228">
        <v>2357516337</v>
      </c>
      <c r="H591" s="131">
        <v>1573630053.79</v>
      </c>
      <c r="I591" s="131">
        <f>+G591-H591</f>
        <v>783886283.21000004</v>
      </c>
      <c r="J591" s="96" t="s">
        <v>48</v>
      </c>
      <c r="K591" s="228">
        <v>828253694</v>
      </c>
      <c r="L591" s="229">
        <v>0.85499999999999998</v>
      </c>
      <c r="M591" s="231" t="s">
        <v>2180</v>
      </c>
      <c r="N591" s="104" t="s">
        <v>430</v>
      </c>
    </row>
    <row r="592" spans="1:14" ht="69">
      <c r="A592" s="104" t="s">
        <v>2181</v>
      </c>
      <c r="B592" s="104" t="s">
        <v>2182</v>
      </c>
      <c r="C592" s="104" t="s">
        <v>2183</v>
      </c>
      <c r="D592" s="104" t="s">
        <v>2184</v>
      </c>
      <c r="E592" s="227">
        <v>45744</v>
      </c>
      <c r="F592" s="227">
        <v>46201</v>
      </c>
      <c r="G592" s="228">
        <v>19970824756</v>
      </c>
      <c r="H592" s="131">
        <v>2995623713.4000001</v>
      </c>
      <c r="I592" s="131">
        <f t="shared" ref="I592:I595" si="0">+G592-H592</f>
        <v>16975201042.6</v>
      </c>
      <c r="J592" s="96" t="s">
        <v>21</v>
      </c>
      <c r="K592" s="228">
        <v>0</v>
      </c>
      <c r="L592" s="229">
        <v>4.6800000000000001E-2</v>
      </c>
      <c r="M592" s="230" t="s">
        <v>2185</v>
      </c>
      <c r="N592" s="104" t="s">
        <v>430</v>
      </c>
    </row>
    <row r="593" spans="1:14" ht="110.4">
      <c r="A593" s="104" t="s">
        <v>2186</v>
      </c>
      <c r="B593" s="104" t="s">
        <v>2187</v>
      </c>
      <c r="C593" s="104" t="s">
        <v>2188</v>
      </c>
      <c r="D593" s="232" t="s">
        <v>2189</v>
      </c>
      <c r="E593" s="227">
        <v>45744</v>
      </c>
      <c r="F593" s="227">
        <v>46201</v>
      </c>
      <c r="G593" s="228">
        <v>1762014938</v>
      </c>
      <c r="H593" s="131">
        <v>0</v>
      </c>
      <c r="I593" s="131">
        <f t="shared" si="0"/>
        <v>1762014938</v>
      </c>
      <c r="J593" s="96" t="s">
        <v>21</v>
      </c>
      <c r="K593" s="228">
        <v>0</v>
      </c>
      <c r="L593" s="229">
        <v>4.6800000000000001E-2</v>
      </c>
      <c r="M593" s="230" t="s">
        <v>2190</v>
      </c>
      <c r="N593" s="104" t="s">
        <v>430</v>
      </c>
    </row>
    <row r="594" spans="1:14" ht="69">
      <c r="A594" s="104" t="s">
        <v>2191</v>
      </c>
      <c r="B594" s="104" t="s">
        <v>2192</v>
      </c>
      <c r="C594" s="104" t="s">
        <v>2193</v>
      </c>
      <c r="D594" s="232" t="s">
        <v>2194</v>
      </c>
      <c r="E594" s="227">
        <v>45742</v>
      </c>
      <c r="F594" s="227">
        <v>46290</v>
      </c>
      <c r="G594" s="228">
        <v>32946936114</v>
      </c>
      <c r="H594" s="131">
        <v>13343509127.1</v>
      </c>
      <c r="I594" s="131">
        <f t="shared" si="0"/>
        <v>19603426986.900002</v>
      </c>
      <c r="J594" s="96" t="s">
        <v>21</v>
      </c>
      <c r="K594" s="228">
        <v>0</v>
      </c>
      <c r="L594" s="229">
        <v>0.48</v>
      </c>
      <c r="M594" s="230" t="s">
        <v>2195</v>
      </c>
      <c r="N594" s="104" t="s">
        <v>430</v>
      </c>
    </row>
    <row r="595" spans="1:14" ht="124.2">
      <c r="A595" s="104" t="s">
        <v>2196</v>
      </c>
      <c r="B595" s="104" t="s">
        <v>2197</v>
      </c>
      <c r="C595" s="104" t="s">
        <v>2198</v>
      </c>
      <c r="D595" s="232" t="s">
        <v>2199</v>
      </c>
      <c r="E595" s="227">
        <v>45742</v>
      </c>
      <c r="F595" s="227">
        <v>46290</v>
      </c>
      <c r="G595" s="228">
        <v>1343424796</v>
      </c>
      <c r="H595" s="131">
        <v>403027439</v>
      </c>
      <c r="I595" s="131">
        <f t="shared" si="0"/>
        <v>940397357</v>
      </c>
      <c r="J595" s="96" t="s">
        <v>21</v>
      </c>
      <c r="K595" s="228">
        <v>0</v>
      </c>
      <c r="L595" s="229">
        <v>0.48</v>
      </c>
      <c r="M595" s="230" t="s">
        <v>2200</v>
      </c>
      <c r="N595" s="104" t="s">
        <v>430</v>
      </c>
    </row>
    <row r="596" spans="1:14" ht="69">
      <c r="A596" s="104" t="s">
        <v>2201</v>
      </c>
      <c r="B596" s="104" t="s">
        <v>2202</v>
      </c>
      <c r="C596" s="96" t="s">
        <v>2203</v>
      </c>
      <c r="D596" s="104" t="s">
        <v>2204</v>
      </c>
      <c r="E596" s="227">
        <v>45789</v>
      </c>
      <c r="F596" s="227">
        <v>46214</v>
      </c>
      <c r="G596" s="228">
        <v>25088711401</v>
      </c>
      <c r="H596" s="131">
        <v>3763306710.1500001</v>
      </c>
      <c r="I596" s="131">
        <f>+G596-H596</f>
        <v>21325404690.849998</v>
      </c>
      <c r="J596" s="96" t="s">
        <v>21</v>
      </c>
      <c r="K596" s="228">
        <v>0</v>
      </c>
      <c r="L596" s="229">
        <v>0.03</v>
      </c>
      <c r="M596" s="230" t="s">
        <v>2205</v>
      </c>
      <c r="N596" s="104" t="s">
        <v>430</v>
      </c>
    </row>
    <row r="597" spans="1:14" ht="124.2">
      <c r="A597" s="104" t="s">
        <v>2206</v>
      </c>
      <c r="B597" s="104" t="s">
        <v>2207</v>
      </c>
      <c r="C597" s="104" t="s">
        <v>2208</v>
      </c>
      <c r="D597" s="104" t="s">
        <v>2209</v>
      </c>
      <c r="E597" s="227">
        <v>45789</v>
      </c>
      <c r="F597" s="227">
        <v>46214</v>
      </c>
      <c r="G597" s="228">
        <v>15666142067</v>
      </c>
      <c r="H597" s="131">
        <v>0</v>
      </c>
      <c r="I597" s="131">
        <f t="shared" ref="I597:I606" si="1">+G597-H597</f>
        <v>15666142067</v>
      </c>
      <c r="J597" s="96" t="s">
        <v>21</v>
      </c>
      <c r="K597" s="228">
        <v>0</v>
      </c>
      <c r="L597" s="229">
        <v>0.03</v>
      </c>
      <c r="M597" s="230" t="s">
        <v>2210</v>
      </c>
      <c r="N597" s="104" t="s">
        <v>430</v>
      </c>
    </row>
    <row r="598" spans="1:14" ht="69">
      <c r="A598" s="104" t="s">
        <v>2201</v>
      </c>
      <c r="B598" s="104" t="s">
        <v>2211</v>
      </c>
      <c r="C598" s="96" t="s">
        <v>2212</v>
      </c>
      <c r="D598" s="104" t="s">
        <v>2213</v>
      </c>
      <c r="E598" s="227">
        <v>45789</v>
      </c>
      <c r="F598" s="233">
        <v>46268</v>
      </c>
      <c r="G598" s="228">
        <v>15666142067</v>
      </c>
      <c r="H598" s="131">
        <v>2349921310.0499997</v>
      </c>
      <c r="I598" s="131">
        <f t="shared" si="1"/>
        <v>13316220756.950001</v>
      </c>
      <c r="J598" s="96" t="s">
        <v>21</v>
      </c>
      <c r="K598" s="228">
        <v>0</v>
      </c>
      <c r="L598" s="229">
        <v>0.05</v>
      </c>
      <c r="M598" s="230" t="s">
        <v>2205</v>
      </c>
      <c r="N598" s="104" t="s">
        <v>430</v>
      </c>
    </row>
    <row r="599" spans="1:14" ht="138">
      <c r="A599" s="104" t="s">
        <v>2206</v>
      </c>
      <c r="B599" s="104" t="s">
        <v>2214</v>
      </c>
      <c r="C599" s="104" t="s">
        <v>2215</v>
      </c>
      <c r="D599" s="104" t="s">
        <v>2216</v>
      </c>
      <c r="E599" s="233">
        <v>45789</v>
      </c>
      <c r="F599" s="233">
        <v>46268</v>
      </c>
      <c r="G599" s="228">
        <v>737804797</v>
      </c>
      <c r="H599" s="131">
        <v>0</v>
      </c>
      <c r="I599" s="131">
        <f t="shared" si="1"/>
        <v>737804797</v>
      </c>
      <c r="J599" s="96" t="s">
        <v>21</v>
      </c>
      <c r="K599" s="228">
        <v>0</v>
      </c>
      <c r="L599" s="229">
        <v>0.05</v>
      </c>
      <c r="M599" s="230" t="s">
        <v>2210</v>
      </c>
      <c r="N599" s="104" t="s">
        <v>430</v>
      </c>
    </row>
    <row r="600" spans="1:14" ht="69">
      <c r="A600" s="104" t="s">
        <v>2217</v>
      </c>
      <c r="B600" s="104" t="s">
        <v>2218</v>
      </c>
      <c r="C600" s="96" t="s">
        <v>2219</v>
      </c>
      <c r="D600" s="104" t="s">
        <v>2220</v>
      </c>
      <c r="E600" s="227">
        <v>45722</v>
      </c>
      <c r="F600" s="227">
        <v>46086</v>
      </c>
      <c r="G600" s="228">
        <v>58554759264</v>
      </c>
      <c r="H600" s="131">
        <v>29277379632</v>
      </c>
      <c r="I600" s="131">
        <f t="shared" si="1"/>
        <v>29277379632</v>
      </c>
      <c r="J600" s="96" t="s">
        <v>21</v>
      </c>
      <c r="K600" s="228">
        <v>0</v>
      </c>
      <c r="L600" s="229">
        <v>0.53</v>
      </c>
      <c r="M600" s="230" t="s">
        <v>2221</v>
      </c>
      <c r="N600" s="104" t="s">
        <v>430</v>
      </c>
    </row>
    <row r="601" spans="1:14" ht="110.4">
      <c r="A601" s="104" t="s">
        <v>2222</v>
      </c>
      <c r="B601" s="104" t="s">
        <v>2223</v>
      </c>
      <c r="C601" s="104" t="s">
        <v>2224</v>
      </c>
      <c r="D601" s="104" t="s">
        <v>2225</v>
      </c>
      <c r="E601" s="227">
        <v>45722</v>
      </c>
      <c r="F601" s="227">
        <v>46086</v>
      </c>
      <c r="G601" s="228">
        <v>2918139808</v>
      </c>
      <c r="H601" s="131">
        <v>875441942.39999998</v>
      </c>
      <c r="I601" s="131">
        <f t="shared" si="1"/>
        <v>2042697865.5999999</v>
      </c>
      <c r="J601" s="96" t="s">
        <v>21</v>
      </c>
      <c r="K601" s="228">
        <v>0</v>
      </c>
      <c r="L601" s="229">
        <v>0.53</v>
      </c>
      <c r="M601" s="230" t="s">
        <v>2226</v>
      </c>
      <c r="N601" s="104" t="s">
        <v>430</v>
      </c>
    </row>
    <row r="602" spans="1:14" ht="69">
      <c r="A602" s="104" t="s">
        <v>2227</v>
      </c>
      <c r="B602" s="104" t="s">
        <v>2228</v>
      </c>
      <c r="C602" s="104" t="s">
        <v>2229</v>
      </c>
      <c r="D602" s="104" t="s">
        <v>2230</v>
      </c>
      <c r="E602" s="227">
        <v>45842</v>
      </c>
      <c r="F602" s="233">
        <v>46084</v>
      </c>
      <c r="G602" s="120">
        <v>8163573213</v>
      </c>
      <c r="H602" s="131">
        <v>2449071963.9000001</v>
      </c>
      <c r="I602" s="131">
        <v>0</v>
      </c>
      <c r="J602" s="96" t="s">
        <v>21</v>
      </c>
      <c r="K602" s="228">
        <v>0</v>
      </c>
      <c r="L602" s="229">
        <v>0.3</v>
      </c>
      <c r="M602" s="234" t="s">
        <v>2231</v>
      </c>
      <c r="N602" s="104" t="s">
        <v>430</v>
      </c>
    </row>
    <row r="603" spans="1:14" ht="110.4">
      <c r="A603" s="104" t="s">
        <v>2232</v>
      </c>
      <c r="B603" s="104" t="s">
        <v>2233</v>
      </c>
      <c r="C603" s="104" t="s">
        <v>2234</v>
      </c>
      <c r="D603" s="104" t="s">
        <v>2235</v>
      </c>
      <c r="E603" s="227">
        <v>45842</v>
      </c>
      <c r="F603" s="233">
        <v>46022</v>
      </c>
      <c r="G603" s="120">
        <v>548258351</v>
      </c>
      <c r="H603" s="131">
        <v>82238752.590000004</v>
      </c>
      <c r="I603" s="131">
        <f>+G603-H603</f>
        <v>466019598.40999997</v>
      </c>
      <c r="J603" s="96" t="s">
        <v>21</v>
      </c>
      <c r="K603" s="228">
        <v>0</v>
      </c>
      <c r="L603" s="229">
        <v>0.3</v>
      </c>
      <c r="M603" s="231" t="s">
        <v>2236</v>
      </c>
      <c r="N603" s="104" t="s">
        <v>430</v>
      </c>
    </row>
    <row r="604" spans="1:14" ht="96.6">
      <c r="A604" s="104" t="s">
        <v>2237</v>
      </c>
      <c r="B604" s="104" t="s">
        <v>2238</v>
      </c>
      <c r="C604" s="104" t="s">
        <v>2239</v>
      </c>
      <c r="D604" s="104" t="s">
        <v>2240</v>
      </c>
      <c r="E604" s="227">
        <v>45839</v>
      </c>
      <c r="F604" s="233">
        <v>46109</v>
      </c>
      <c r="G604" s="228">
        <v>13350460888</v>
      </c>
      <c r="H604" s="131">
        <v>0</v>
      </c>
      <c r="I604" s="131">
        <f t="shared" si="1"/>
        <v>13350460888</v>
      </c>
      <c r="J604" s="115" t="s">
        <v>21</v>
      </c>
      <c r="K604" s="228">
        <v>0</v>
      </c>
      <c r="L604" s="229">
        <v>0.02</v>
      </c>
      <c r="M604" s="231" t="s">
        <v>2241</v>
      </c>
      <c r="N604" s="104" t="s">
        <v>430</v>
      </c>
    </row>
    <row r="605" spans="1:14" ht="165.6">
      <c r="A605" s="104" t="s">
        <v>2242</v>
      </c>
      <c r="B605" s="104" t="s">
        <v>2243</v>
      </c>
      <c r="C605" s="104" t="s">
        <v>2244</v>
      </c>
      <c r="D605" s="104" t="s">
        <v>2245</v>
      </c>
      <c r="E605" s="227">
        <v>45839</v>
      </c>
      <c r="F605" s="233">
        <v>46109</v>
      </c>
      <c r="G605" s="235">
        <v>1131379767</v>
      </c>
      <c r="H605" s="131">
        <v>0</v>
      </c>
      <c r="I605" s="131">
        <f t="shared" si="1"/>
        <v>1131379767</v>
      </c>
      <c r="J605" s="115" t="s">
        <v>21</v>
      </c>
      <c r="K605" s="228">
        <v>0</v>
      </c>
      <c r="L605" s="229">
        <v>0.02</v>
      </c>
      <c r="M605" s="231" t="s">
        <v>2246</v>
      </c>
      <c r="N605" s="104" t="s">
        <v>430</v>
      </c>
    </row>
    <row r="606" spans="1:14" ht="124.2">
      <c r="A606" s="104" t="s">
        <v>2247</v>
      </c>
      <c r="B606" s="233" t="s">
        <v>2248</v>
      </c>
      <c r="C606" s="104">
        <v>901931612</v>
      </c>
      <c r="D606" s="104" t="s">
        <v>2249</v>
      </c>
      <c r="E606" s="227">
        <v>45790</v>
      </c>
      <c r="F606" s="233">
        <v>45959</v>
      </c>
      <c r="G606" s="236" t="e">
        <f>+'[1]MATRIZ CONTRATACION'!AG603+'[1]MATRIZ CONTRATACION'!AH603+'[1]MATRIZ CONTRATACION'!AI603+'[1]MATRIZ CONTRATACION'!AJ603+'[1]MATRIZ CONTRATACION'!AK603</f>
        <v>#REF!</v>
      </c>
      <c r="H606" s="131">
        <v>0</v>
      </c>
      <c r="I606" s="131" t="e">
        <f t="shared" si="1"/>
        <v>#REF!</v>
      </c>
      <c r="J606" s="115" t="s">
        <v>21</v>
      </c>
      <c r="K606" s="228">
        <v>0</v>
      </c>
      <c r="L606" s="229">
        <v>0.5</v>
      </c>
      <c r="M606" s="231" t="s">
        <v>2250</v>
      </c>
      <c r="N606" s="104" t="s">
        <v>430</v>
      </c>
    </row>
    <row r="607" spans="1:14" ht="294" customHeight="1">
      <c r="A607" s="68" t="s">
        <v>2251</v>
      </c>
      <c r="B607" s="158" t="s">
        <v>2252</v>
      </c>
      <c r="C607" s="142" t="s">
        <v>2253</v>
      </c>
      <c r="D607" s="80" t="s">
        <v>2254</v>
      </c>
      <c r="E607" s="78">
        <v>45737</v>
      </c>
      <c r="F607" s="75">
        <v>45989</v>
      </c>
      <c r="G607" s="143" t="s">
        <v>2255</v>
      </c>
      <c r="H607" s="80" t="s">
        <v>2256</v>
      </c>
      <c r="I607" s="76">
        <f>(1000000000-737500000)</f>
        <v>262500000</v>
      </c>
      <c r="J607" s="67" t="s">
        <v>21</v>
      </c>
      <c r="K607" s="67">
        <v>0</v>
      </c>
      <c r="L607" s="77">
        <v>0.73750000000000004</v>
      </c>
      <c r="M607" s="99" t="s">
        <v>2257</v>
      </c>
      <c r="N607" s="68" t="s">
        <v>2258</v>
      </c>
    </row>
    <row r="608" spans="1:14" ht="138">
      <c r="A608" s="68" t="s">
        <v>2259</v>
      </c>
      <c r="B608" s="158" t="s">
        <v>2260</v>
      </c>
      <c r="C608" s="142" t="s">
        <v>2261</v>
      </c>
      <c r="D608" s="80" t="s">
        <v>2262</v>
      </c>
      <c r="E608" s="78">
        <v>45751</v>
      </c>
      <c r="F608" s="75">
        <v>46022</v>
      </c>
      <c r="G608" s="143" t="s">
        <v>2263</v>
      </c>
      <c r="H608" s="80" t="s">
        <v>2256</v>
      </c>
      <c r="I608" s="76">
        <f>330150473-243485973.85</f>
        <v>86664499.150000006</v>
      </c>
      <c r="J608" s="67" t="s">
        <v>21</v>
      </c>
      <c r="K608" s="143"/>
      <c r="L608" s="77">
        <v>0.51619999999999999</v>
      </c>
      <c r="M608" s="99" t="s">
        <v>2264</v>
      </c>
      <c r="N608" s="68" t="s">
        <v>2258</v>
      </c>
    </row>
    <row r="609" spans="1:14" ht="138">
      <c r="A609" s="68" t="s">
        <v>2265</v>
      </c>
      <c r="B609" s="158" t="s">
        <v>2266</v>
      </c>
      <c r="C609" s="142" t="s">
        <v>2267</v>
      </c>
      <c r="D609" s="80" t="s">
        <v>2268</v>
      </c>
      <c r="E609" s="78">
        <v>45751</v>
      </c>
      <c r="F609" s="79">
        <v>46022</v>
      </c>
      <c r="G609" s="143" t="s">
        <v>2269</v>
      </c>
      <c r="H609" s="80" t="s">
        <v>2256</v>
      </c>
      <c r="I609" s="76">
        <f>(326172757-224696787)</f>
        <v>101475970</v>
      </c>
      <c r="J609" s="67" t="s">
        <v>21</v>
      </c>
      <c r="K609" s="67" t="s">
        <v>21</v>
      </c>
      <c r="L609" s="77">
        <v>0.4</v>
      </c>
      <c r="M609" s="99" t="s">
        <v>2270</v>
      </c>
      <c r="N609" s="68" t="s">
        <v>2258</v>
      </c>
    </row>
    <row r="610" spans="1:14" ht="96.6">
      <c r="A610" s="142" t="s">
        <v>2271</v>
      </c>
      <c r="B610" s="80" t="s">
        <v>2272</v>
      </c>
      <c r="C610" s="142">
        <v>9008424777</v>
      </c>
      <c r="D610" s="80" t="s">
        <v>2273</v>
      </c>
      <c r="E610" s="78">
        <v>45775</v>
      </c>
      <c r="F610" s="54">
        <v>45991</v>
      </c>
      <c r="G610" s="144" t="s">
        <v>2274</v>
      </c>
      <c r="H610" s="80" t="s">
        <v>2275</v>
      </c>
      <c r="I610" s="76">
        <f>1313345250-1313345250</f>
        <v>0</v>
      </c>
      <c r="J610" s="67" t="s">
        <v>21</v>
      </c>
      <c r="K610" s="67" t="s">
        <v>21</v>
      </c>
      <c r="L610" s="77">
        <v>1</v>
      </c>
      <c r="M610" s="99" t="s">
        <v>2276</v>
      </c>
      <c r="N610" s="80" t="s">
        <v>2258</v>
      </c>
    </row>
    <row r="611" spans="1:14" ht="138">
      <c r="A611" s="145" t="s">
        <v>2277</v>
      </c>
      <c r="B611" s="158" t="s">
        <v>2278</v>
      </c>
      <c r="C611" s="142" t="s">
        <v>2279</v>
      </c>
      <c r="D611" s="80" t="s">
        <v>2280</v>
      </c>
      <c r="E611" s="81">
        <v>45776</v>
      </c>
      <c r="F611" s="54">
        <v>46013</v>
      </c>
      <c r="G611" s="144" t="s">
        <v>2281</v>
      </c>
      <c r="H611" s="80" t="s">
        <v>2256</v>
      </c>
      <c r="I611" s="146">
        <f>298328741-223597392</f>
        <v>74731349</v>
      </c>
      <c r="J611" s="67" t="s">
        <v>21</v>
      </c>
      <c r="K611" s="67" t="s">
        <v>21</v>
      </c>
      <c r="L611" s="77">
        <v>0.42620000000000002</v>
      </c>
      <c r="M611" s="99" t="s">
        <v>2282</v>
      </c>
      <c r="N611" s="80" t="s">
        <v>2258</v>
      </c>
    </row>
    <row r="612" spans="1:14" ht="138">
      <c r="A612" s="147" t="s">
        <v>2283</v>
      </c>
      <c r="B612" s="237" t="s">
        <v>2284</v>
      </c>
      <c r="C612" s="82" t="s">
        <v>2285</v>
      </c>
      <c r="D612" s="82" t="s">
        <v>2286</v>
      </c>
      <c r="E612" s="81">
        <v>45790</v>
      </c>
      <c r="F612" s="83">
        <v>46013</v>
      </c>
      <c r="G612" s="148" t="s">
        <v>2287</v>
      </c>
      <c r="H612" s="149" t="s">
        <v>2256</v>
      </c>
      <c r="I612" s="150">
        <f>155130945-103443208</f>
        <v>51687737</v>
      </c>
      <c r="J612" s="84" t="s">
        <v>21</v>
      </c>
      <c r="K612" s="85" t="s">
        <v>21</v>
      </c>
      <c r="L612" s="86">
        <v>0.66600000000000004</v>
      </c>
      <c r="M612" s="103" t="s">
        <v>2288</v>
      </c>
      <c r="N612" s="151" t="s">
        <v>55</v>
      </c>
    </row>
    <row r="613" spans="1:14" ht="138">
      <c r="A613" s="142" t="s">
        <v>2289</v>
      </c>
      <c r="B613" s="158" t="s">
        <v>2284</v>
      </c>
      <c r="C613" s="53" t="s">
        <v>2290</v>
      </c>
      <c r="D613" s="80" t="s">
        <v>2291</v>
      </c>
      <c r="E613" s="54">
        <v>45792</v>
      </c>
      <c r="F613" s="54">
        <v>46022</v>
      </c>
      <c r="G613" s="144" t="s">
        <v>2292</v>
      </c>
      <c r="H613" s="149" t="s">
        <v>2256</v>
      </c>
      <c r="I613" s="146">
        <f>158379761-91469544.4</f>
        <v>66910216.599999994</v>
      </c>
      <c r="J613" s="53" t="s">
        <v>21</v>
      </c>
      <c r="K613" s="53" t="s">
        <v>21</v>
      </c>
      <c r="L613" s="135">
        <v>0.40429999999999999</v>
      </c>
      <c r="M613" s="99" t="s">
        <v>2293</v>
      </c>
      <c r="N613" s="151" t="s">
        <v>55</v>
      </c>
    </row>
    <row r="614" spans="1:14" ht="124.2">
      <c r="A614" s="145" t="s">
        <v>2294</v>
      </c>
      <c r="B614" s="111" t="s">
        <v>2295</v>
      </c>
      <c r="C614" s="119" t="s">
        <v>2296</v>
      </c>
      <c r="D614" s="119" t="s">
        <v>2297</v>
      </c>
      <c r="E614" s="58">
        <v>45835</v>
      </c>
      <c r="F614" s="58">
        <v>46017</v>
      </c>
      <c r="G614" s="144" t="s">
        <v>2298</v>
      </c>
      <c r="H614" s="80" t="s">
        <v>2275</v>
      </c>
      <c r="I614" s="146">
        <f>6900300-2760120</f>
        <v>4140180</v>
      </c>
      <c r="J614" s="57" t="s">
        <v>21</v>
      </c>
      <c r="K614" s="57" t="s">
        <v>21</v>
      </c>
      <c r="L614" s="141">
        <v>0.4</v>
      </c>
      <c r="M614" s="152" t="s">
        <v>2299</v>
      </c>
      <c r="N614" s="151" t="s">
        <v>55</v>
      </c>
    </row>
    <row r="615" spans="1:14" ht="193.2">
      <c r="A615" s="104" t="s">
        <v>2314</v>
      </c>
      <c r="B615" s="104" t="s">
        <v>2315</v>
      </c>
      <c r="C615" s="96">
        <v>806013598</v>
      </c>
      <c r="D615" s="104" t="s">
        <v>2316</v>
      </c>
      <c r="E615" s="115">
        <v>45888</v>
      </c>
      <c r="F615" s="54">
        <v>46022</v>
      </c>
      <c r="G615" s="116">
        <v>299864436</v>
      </c>
      <c r="H615" s="104" t="s">
        <v>2317</v>
      </c>
      <c r="I615" s="116">
        <v>108676779</v>
      </c>
      <c r="J615" s="53" t="s">
        <v>21</v>
      </c>
      <c r="K615" s="53" t="s">
        <v>2033</v>
      </c>
      <c r="L615" s="118">
        <v>0.63759999999999994</v>
      </c>
      <c r="M615" s="73" t="s">
        <v>2318</v>
      </c>
      <c r="N615" s="104" t="s">
        <v>2319</v>
      </c>
    </row>
    <row r="616" spans="1:14" ht="193.2">
      <c r="A616" s="96" t="s">
        <v>2320</v>
      </c>
      <c r="B616" s="104" t="s">
        <v>2321</v>
      </c>
      <c r="C616" s="96" t="s">
        <v>2322</v>
      </c>
      <c r="D616" s="104" t="s">
        <v>2323</v>
      </c>
      <c r="E616" s="81">
        <v>45888</v>
      </c>
      <c r="F616" s="54">
        <v>46022</v>
      </c>
      <c r="G616" s="134">
        <v>48158100</v>
      </c>
      <c r="H616" s="104" t="s">
        <v>2317</v>
      </c>
      <c r="I616" s="116">
        <v>48158100</v>
      </c>
      <c r="J616" s="53" t="s">
        <v>21</v>
      </c>
      <c r="K616" s="53" t="s">
        <v>2033</v>
      </c>
      <c r="L616" s="118">
        <v>0</v>
      </c>
      <c r="M616" s="73" t="s">
        <v>2324</v>
      </c>
      <c r="N616" s="104" t="s">
        <v>2319</v>
      </c>
    </row>
    <row r="617" spans="1:14" ht="234.6">
      <c r="A617" s="96" t="s">
        <v>2325</v>
      </c>
      <c r="B617" s="104" t="s">
        <v>2326</v>
      </c>
      <c r="C617" s="96">
        <v>806007769</v>
      </c>
      <c r="D617" s="104" t="s">
        <v>2327</v>
      </c>
      <c r="E617" s="81">
        <v>45888</v>
      </c>
      <c r="F617" s="54">
        <v>45961</v>
      </c>
      <c r="G617" s="134">
        <v>3877772892</v>
      </c>
      <c r="H617" s="104" t="s">
        <v>2317</v>
      </c>
      <c r="I617" s="116">
        <v>3614441025</v>
      </c>
      <c r="J617" s="53" t="s">
        <v>48</v>
      </c>
      <c r="K617" s="167">
        <v>900000000</v>
      </c>
      <c r="L617" s="118">
        <v>0.3</v>
      </c>
      <c r="M617" s="73" t="s">
        <v>2328</v>
      </c>
      <c r="N617" s="104" t="s">
        <v>2319</v>
      </c>
    </row>
    <row r="618" spans="1:14" ht="193.2">
      <c r="A618" s="96" t="s">
        <v>2329</v>
      </c>
      <c r="B618" s="104" t="s">
        <v>2321</v>
      </c>
      <c r="C618" s="96" t="s">
        <v>2330</v>
      </c>
      <c r="D618" s="104" t="s">
        <v>2331</v>
      </c>
      <c r="E618" s="81">
        <v>45890</v>
      </c>
      <c r="F618" s="54">
        <v>45961</v>
      </c>
      <c r="G618" s="134">
        <v>46946694</v>
      </c>
      <c r="H618" s="104" t="s">
        <v>2317</v>
      </c>
      <c r="I618" s="116">
        <v>46946694</v>
      </c>
      <c r="J618" s="53" t="s">
        <v>21</v>
      </c>
      <c r="K618" s="53" t="s">
        <v>2033</v>
      </c>
      <c r="L618" s="118">
        <v>0</v>
      </c>
      <c r="M618" s="73" t="s">
        <v>2332</v>
      </c>
      <c r="N618" s="104" t="s">
        <v>2319</v>
      </c>
    </row>
    <row r="619" spans="1:14" ht="69">
      <c r="A619" s="104" t="s">
        <v>2333</v>
      </c>
      <c r="B619" s="104" t="s">
        <v>2334</v>
      </c>
      <c r="C619" s="134">
        <v>901546023</v>
      </c>
      <c r="D619" s="104" t="s">
        <v>2335</v>
      </c>
      <c r="E619" s="115">
        <v>45895</v>
      </c>
      <c r="F619" s="54">
        <v>46017</v>
      </c>
      <c r="G619" s="134">
        <v>113586386.84</v>
      </c>
      <c r="H619" s="104" t="s">
        <v>2111</v>
      </c>
      <c r="I619" s="116">
        <v>149586386.84</v>
      </c>
      <c r="J619" s="53" t="s">
        <v>48</v>
      </c>
      <c r="K619" s="116">
        <v>36000000</v>
      </c>
      <c r="L619" s="118">
        <v>0</v>
      </c>
      <c r="M619" s="238" t="s">
        <v>2336</v>
      </c>
      <c r="N619" s="104" t="s">
        <v>2319</v>
      </c>
    </row>
    <row r="620" spans="1:14" ht="193.2">
      <c r="A620" s="96" t="s">
        <v>2337</v>
      </c>
      <c r="B620" s="104" t="s">
        <v>2338</v>
      </c>
      <c r="C620" s="96" t="s">
        <v>2339</v>
      </c>
      <c r="D620" s="104" t="s">
        <v>2340</v>
      </c>
      <c r="E620" s="81">
        <v>45897</v>
      </c>
      <c r="F620" s="54">
        <v>46022</v>
      </c>
      <c r="G620" s="134">
        <v>32105400</v>
      </c>
      <c r="H620" s="104" t="s">
        <v>2317</v>
      </c>
      <c r="I620" s="116">
        <v>32105400</v>
      </c>
      <c r="J620" s="53" t="s">
        <v>21</v>
      </c>
      <c r="K620" s="53" t="s">
        <v>2033</v>
      </c>
      <c r="L620" s="118">
        <v>0</v>
      </c>
      <c r="M620" s="73" t="s">
        <v>2341</v>
      </c>
      <c r="N620" s="104" t="s">
        <v>2319</v>
      </c>
    </row>
    <row r="621" spans="1:14" ht="193.2">
      <c r="A621" s="96" t="s">
        <v>2342</v>
      </c>
      <c r="B621" s="104" t="s">
        <v>2315</v>
      </c>
      <c r="C621" s="96" t="s">
        <v>2343</v>
      </c>
      <c r="D621" s="104" t="s">
        <v>2344</v>
      </c>
      <c r="E621" s="81">
        <v>45897</v>
      </c>
      <c r="F621" s="54">
        <v>46022</v>
      </c>
      <c r="G621" s="134">
        <v>32105400</v>
      </c>
      <c r="H621" s="104" t="s">
        <v>2317</v>
      </c>
      <c r="I621" s="116">
        <v>8828985</v>
      </c>
      <c r="J621" s="53" t="s">
        <v>21</v>
      </c>
      <c r="K621" s="53" t="s">
        <v>2033</v>
      </c>
      <c r="L621" s="118">
        <v>0.72499999999999998</v>
      </c>
      <c r="M621" s="73" t="s">
        <v>2345</v>
      </c>
      <c r="N621" s="104" t="s">
        <v>2319</v>
      </c>
    </row>
    <row r="622" spans="1:14" ht="193.2">
      <c r="A622" s="96" t="s">
        <v>2346</v>
      </c>
      <c r="B622" s="104" t="s">
        <v>2347</v>
      </c>
      <c r="C622" s="96" t="s">
        <v>2348</v>
      </c>
      <c r="D622" s="104" t="s">
        <v>2349</v>
      </c>
      <c r="E622" s="81">
        <v>45898</v>
      </c>
      <c r="F622" s="54">
        <v>46022</v>
      </c>
      <c r="G622" s="134">
        <v>32105400</v>
      </c>
      <c r="H622" s="104" t="s">
        <v>2317</v>
      </c>
      <c r="I622" s="116">
        <v>32105400</v>
      </c>
      <c r="J622" s="53" t="s">
        <v>21</v>
      </c>
      <c r="K622" s="53" t="s">
        <v>2033</v>
      </c>
      <c r="L622" s="118">
        <v>0</v>
      </c>
      <c r="M622" s="73" t="s">
        <v>2350</v>
      </c>
      <c r="N622" s="104" t="s">
        <v>2319</v>
      </c>
    </row>
    <row r="623" spans="1:14" ht="110.4">
      <c r="A623" s="96" t="s">
        <v>2351</v>
      </c>
      <c r="B623" s="104" t="s">
        <v>2352</v>
      </c>
      <c r="C623" s="96" t="s">
        <v>2343</v>
      </c>
      <c r="D623" s="104" t="s">
        <v>2344</v>
      </c>
      <c r="E623" s="81">
        <v>45930</v>
      </c>
      <c r="F623" s="54">
        <v>46022</v>
      </c>
      <c r="G623" s="134">
        <v>1837330000</v>
      </c>
      <c r="H623" s="104" t="s">
        <v>2317</v>
      </c>
      <c r="I623" s="116">
        <v>1286131000</v>
      </c>
      <c r="J623" s="53" t="s">
        <v>21</v>
      </c>
      <c r="K623" s="53" t="s">
        <v>2033</v>
      </c>
      <c r="L623" s="118">
        <v>0.3</v>
      </c>
      <c r="M623" s="73" t="s">
        <v>2353</v>
      </c>
      <c r="N623" s="104" t="s">
        <v>2319</v>
      </c>
    </row>
    <row r="624" spans="1:14" ht="151.80000000000001">
      <c r="A624" s="96" t="s">
        <v>2354</v>
      </c>
      <c r="B624" s="104" t="s">
        <v>2355</v>
      </c>
      <c r="C624" s="96" t="s">
        <v>2356</v>
      </c>
      <c r="D624" s="104" t="s">
        <v>2357</v>
      </c>
      <c r="E624" s="115" t="s">
        <v>2358</v>
      </c>
      <c r="F624" s="54">
        <v>46022</v>
      </c>
      <c r="G624" s="134">
        <v>401000000</v>
      </c>
      <c r="H624" s="104" t="s">
        <v>2317</v>
      </c>
      <c r="I624" s="116">
        <v>204510000</v>
      </c>
      <c r="J624" s="53" t="s">
        <v>21</v>
      </c>
      <c r="K624" s="53" t="s">
        <v>2033</v>
      </c>
      <c r="L624" s="118">
        <v>0.49</v>
      </c>
      <c r="M624" s="73" t="s">
        <v>2359</v>
      </c>
      <c r="N624" s="104" t="s">
        <v>2319</v>
      </c>
    </row>
    <row r="625" spans="1:14" ht="41.4">
      <c r="A625" s="104" t="s">
        <v>2360</v>
      </c>
      <c r="B625" s="104" t="s">
        <v>2361</v>
      </c>
      <c r="C625" s="69" t="s">
        <v>2362</v>
      </c>
      <c r="D625" s="69" t="s">
        <v>2363</v>
      </c>
      <c r="E625" s="54"/>
      <c r="F625" s="54">
        <v>46022</v>
      </c>
      <c r="G625" s="134">
        <v>81620910</v>
      </c>
      <c r="H625" s="104" t="s">
        <v>2111</v>
      </c>
      <c r="I625" s="116">
        <v>81620910</v>
      </c>
      <c r="J625" s="53" t="s">
        <v>21</v>
      </c>
      <c r="K625" s="53" t="s">
        <v>2033</v>
      </c>
      <c r="L625" s="118">
        <v>0</v>
      </c>
      <c r="M625" s="238" t="s">
        <v>2364</v>
      </c>
      <c r="N625" s="104" t="s">
        <v>2319</v>
      </c>
    </row>
    <row r="626" spans="1:14" ht="105.6">
      <c r="A626" s="168" t="s">
        <v>2365</v>
      </c>
      <c r="B626" s="169" t="s">
        <v>2366</v>
      </c>
      <c r="C626" s="169" t="s">
        <v>2367</v>
      </c>
      <c r="D626" s="169" t="s">
        <v>2368</v>
      </c>
      <c r="E626" s="170">
        <v>45915</v>
      </c>
      <c r="F626" s="170">
        <v>45976</v>
      </c>
      <c r="G626" s="171">
        <v>139665659</v>
      </c>
      <c r="H626" s="169" t="s">
        <v>2369</v>
      </c>
      <c r="I626" s="217"/>
      <c r="J626" s="172" t="s">
        <v>21</v>
      </c>
      <c r="K626" s="173" t="s">
        <v>2033</v>
      </c>
      <c r="L626" s="218">
        <v>0.99</v>
      </c>
      <c r="M626" s="219" t="s">
        <v>2370</v>
      </c>
      <c r="N626" s="174" t="s">
        <v>2371</v>
      </c>
    </row>
    <row r="627" spans="1:14" ht="124.2">
      <c r="A627" s="107" t="s">
        <v>2302</v>
      </c>
      <c r="B627" s="82" t="s">
        <v>2303</v>
      </c>
      <c r="C627" s="84" t="s">
        <v>2304</v>
      </c>
      <c r="D627" s="82" t="s">
        <v>2305</v>
      </c>
      <c r="E627" s="83">
        <v>45797</v>
      </c>
      <c r="F627" s="83">
        <v>45888</v>
      </c>
      <c r="G627" s="164">
        <v>113386370</v>
      </c>
      <c r="H627" s="156" t="s">
        <v>2306</v>
      </c>
      <c r="I627" s="156" t="s">
        <v>2301</v>
      </c>
      <c r="J627" s="154" t="s">
        <v>2300</v>
      </c>
      <c r="K627" s="155" t="s">
        <v>2301</v>
      </c>
      <c r="L627" s="157">
        <v>1</v>
      </c>
      <c r="M627" s="165" t="s">
        <v>2307</v>
      </c>
      <c r="N627" s="153" t="s">
        <v>2372</v>
      </c>
    </row>
    <row r="628" spans="1:14" ht="124.2">
      <c r="A628" s="161" t="s">
        <v>2308</v>
      </c>
      <c r="B628" s="239" t="s">
        <v>2309</v>
      </c>
      <c r="C628" s="166" t="s">
        <v>2310</v>
      </c>
      <c r="D628" s="162" t="s">
        <v>2311</v>
      </c>
      <c r="E628" s="81">
        <v>45852</v>
      </c>
      <c r="F628" s="81"/>
      <c r="G628" s="110">
        <v>356092426</v>
      </c>
      <c r="H628" s="163" t="s">
        <v>2312</v>
      </c>
      <c r="I628" s="156" t="s">
        <v>2301</v>
      </c>
      <c r="J628" s="159" t="s">
        <v>2300</v>
      </c>
      <c r="K628" s="84">
        <v>0</v>
      </c>
      <c r="L628" s="160">
        <v>1</v>
      </c>
      <c r="M628" s="73" t="s">
        <v>2313</v>
      </c>
      <c r="N628" s="153" t="s">
        <v>2373</v>
      </c>
    </row>
    <row r="629" spans="1:14" ht="69">
      <c r="A629" s="68" t="s">
        <v>2374</v>
      </c>
      <c r="B629" s="158" t="s">
        <v>2375</v>
      </c>
      <c r="C629" s="142" t="s">
        <v>2376</v>
      </c>
      <c r="D629" s="80" t="s">
        <v>2377</v>
      </c>
      <c r="E629" s="78" t="s">
        <v>2378</v>
      </c>
      <c r="F629" s="75" t="s">
        <v>2379</v>
      </c>
      <c r="G629" s="76">
        <v>73800000</v>
      </c>
      <c r="H629" s="80" t="s">
        <v>2111</v>
      </c>
      <c r="I629" s="76">
        <v>0</v>
      </c>
      <c r="J629" s="67" t="s">
        <v>2380</v>
      </c>
      <c r="K629" s="67" t="s">
        <v>2381</v>
      </c>
      <c r="L629" s="77">
        <v>1</v>
      </c>
      <c r="M629" s="99" t="s">
        <v>2382</v>
      </c>
      <c r="N629" s="68" t="s">
        <v>2383</v>
      </c>
    </row>
    <row r="630" spans="1:14" ht="138">
      <c r="A630" s="68" t="s">
        <v>2384</v>
      </c>
      <c r="B630" s="158" t="s">
        <v>2385</v>
      </c>
      <c r="C630" s="142" t="s">
        <v>2386</v>
      </c>
      <c r="D630" s="80" t="s">
        <v>2387</v>
      </c>
      <c r="E630" s="78" t="s">
        <v>2388</v>
      </c>
      <c r="F630" s="79" t="s">
        <v>2381</v>
      </c>
      <c r="G630" s="76">
        <v>3806741952.4000001</v>
      </c>
      <c r="H630" s="80" t="s">
        <v>2389</v>
      </c>
      <c r="I630" s="76">
        <v>380674195.24000001</v>
      </c>
      <c r="J630" s="67" t="s">
        <v>48</v>
      </c>
      <c r="K630" s="67" t="s">
        <v>2381</v>
      </c>
      <c r="L630" s="77">
        <v>0.9</v>
      </c>
      <c r="M630" s="99" t="s">
        <v>2390</v>
      </c>
      <c r="N630" s="68" t="s">
        <v>2383</v>
      </c>
    </row>
    <row r="631" spans="1:14" ht="138">
      <c r="A631" s="142" t="s">
        <v>2391</v>
      </c>
      <c r="B631" s="107" t="s">
        <v>2392</v>
      </c>
      <c r="C631" s="142" t="s">
        <v>2393</v>
      </c>
      <c r="D631" s="80" t="s">
        <v>2394</v>
      </c>
      <c r="E631" s="78" t="s">
        <v>2395</v>
      </c>
      <c r="F631" s="54" t="s">
        <v>2381</v>
      </c>
      <c r="G631" s="146">
        <v>310635836</v>
      </c>
      <c r="H631" s="80" t="s">
        <v>2396</v>
      </c>
      <c r="I631" s="146">
        <v>31063583.600000001</v>
      </c>
      <c r="J631" s="67" t="s">
        <v>48</v>
      </c>
      <c r="K631" s="67" t="s">
        <v>2381</v>
      </c>
      <c r="L631" s="77">
        <v>0.9</v>
      </c>
      <c r="M631" s="99" t="s">
        <v>2397</v>
      </c>
      <c r="N631" s="80" t="s">
        <v>2398</v>
      </c>
    </row>
    <row r="632" spans="1:14" ht="69">
      <c r="A632" s="145" t="s">
        <v>2399</v>
      </c>
      <c r="B632" s="124" t="s">
        <v>2400</v>
      </c>
      <c r="C632" s="145" t="s">
        <v>2381</v>
      </c>
      <c r="D632" s="145" t="s">
        <v>2381</v>
      </c>
      <c r="E632" s="145" t="s">
        <v>2381</v>
      </c>
      <c r="F632" s="145" t="s">
        <v>2381</v>
      </c>
      <c r="G632" s="175">
        <v>35893389859.169998</v>
      </c>
      <c r="H632" s="68" t="s">
        <v>2389</v>
      </c>
      <c r="I632" s="175">
        <v>35893389859.169998</v>
      </c>
      <c r="J632" s="67" t="s">
        <v>21</v>
      </c>
      <c r="K632" s="67" t="s">
        <v>2381</v>
      </c>
      <c r="L632" s="77">
        <v>0</v>
      </c>
      <c r="M632" s="99" t="s">
        <v>2401</v>
      </c>
      <c r="N632" s="80" t="s">
        <v>2398</v>
      </c>
    </row>
    <row r="633" spans="1:14" ht="110.4">
      <c r="A633" s="96" t="s">
        <v>2402</v>
      </c>
      <c r="B633" s="107" t="s">
        <v>2403</v>
      </c>
      <c r="C633" s="69" t="s">
        <v>2381</v>
      </c>
      <c r="D633" s="69" t="s">
        <v>2381</v>
      </c>
      <c r="E633" s="69" t="s">
        <v>2381</v>
      </c>
      <c r="F633" s="69" t="s">
        <v>2381</v>
      </c>
      <c r="G633" s="134">
        <v>2512537290</v>
      </c>
      <c r="H633" s="104" t="s">
        <v>2396</v>
      </c>
      <c r="I633" s="134">
        <v>2512537290</v>
      </c>
      <c r="J633" s="53" t="s">
        <v>21</v>
      </c>
      <c r="K633" s="53" t="s">
        <v>2381</v>
      </c>
      <c r="L633" s="118">
        <v>0</v>
      </c>
      <c r="M633" s="176" t="s">
        <v>2404</v>
      </c>
      <c r="N633" s="80" t="s">
        <v>2398</v>
      </c>
    </row>
    <row r="634" spans="1:14" ht="138">
      <c r="A634" s="96" t="s">
        <v>2405</v>
      </c>
      <c r="B634" s="98" t="s">
        <v>2406</v>
      </c>
      <c r="C634" s="53" t="s">
        <v>2407</v>
      </c>
      <c r="D634" s="179" t="s">
        <v>2408</v>
      </c>
      <c r="E634" s="78">
        <v>45902</v>
      </c>
      <c r="F634" s="75">
        <v>46021</v>
      </c>
      <c r="G634" s="116">
        <v>127155672</v>
      </c>
      <c r="H634" s="104" t="s">
        <v>2409</v>
      </c>
      <c r="I634" s="177">
        <v>31788918</v>
      </c>
      <c r="J634" s="67" t="s">
        <v>21</v>
      </c>
      <c r="K634" s="67" t="s">
        <v>2033</v>
      </c>
      <c r="L634" s="77">
        <v>0.75</v>
      </c>
      <c r="M634" s="73" t="s">
        <v>2410</v>
      </c>
      <c r="N634" s="178" t="s">
        <v>2411</v>
      </c>
    </row>
    <row r="635" spans="1:14" ht="69">
      <c r="A635" s="101" t="s">
        <v>2412</v>
      </c>
      <c r="B635" s="124" t="s">
        <v>2413</v>
      </c>
      <c r="C635" s="28" t="s">
        <v>2414</v>
      </c>
      <c r="D635" s="180" t="s">
        <v>2415</v>
      </c>
      <c r="E635" s="181">
        <v>45895</v>
      </c>
      <c r="F635" s="79">
        <v>46019</v>
      </c>
      <c r="G635" s="116">
        <v>171428571</v>
      </c>
      <c r="H635" s="104" t="s">
        <v>2409</v>
      </c>
      <c r="I635" s="177">
        <v>42857142</v>
      </c>
      <c r="J635" s="67" t="s">
        <v>21</v>
      </c>
      <c r="K635" s="67" t="s">
        <v>2033</v>
      </c>
      <c r="L635" s="77">
        <v>0.75</v>
      </c>
      <c r="M635" s="73" t="s">
        <v>2416</v>
      </c>
      <c r="N635" s="178" t="s">
        <v>2411</v>
      </c>
    </row>
    <row r="636" spans="1:14" ht="234.6">
      <c r="A636" s="96" t="s">
        <v>2417</v>
      </c>
      <c r="B636" s="69" t="s">
        <v>2418</v>
      </c>
      <c r="C636" s="96" t="s">
        <v>2419</v>
      </c>
      <c r="D636" s="104" t="s">
        <v>2420</v>
      </c>
      <c r="E636" s="104" t="s">
        <v>2421</v>
      </c>
      <c r="F636" s="75">
        <v>49567</v>
      </c>
      <c r="G636" s="76">
        <v>10000000000</v>
      </c>
      <c r="H636" s="80" t="s">
        <v>2422</v>
      </c>
      <c r="I636" s="76">
        <v>10000000000</v>
      </c>
      <c r="J636" s="67"/>
      <c r="K636" s="67"/>
      <c r="L636" s="77">
        <v>0</v>
      </c>
      <c r="M636" s="99" t="s">
        <v>2423</v>
      </c>
      <c r="N636" s="68" t="s">
        <v>2424</v>
      </c>
    </row>
    <row r="637" spans="1:14" ht="234.6">
      <c r="A637" s="125" t="s">
        <v>2425</v>
      </c>
      <c r="B637" s="180" t="s">
        <v>2418</v>
      </c>
      <c r="C637" s="125" t="s">
        <v>2419</v>
      </c>
      <c r="D637" s="124" t="s">
        <v>2420</v>
      </c>
      <c r="E637" s="124" t="s">
        <v>2421</v>
      </c>
      <c r="F637" s="127">
        <v>49498</v>
      </c>
      <c r="G637" s="183">
        <v>16000000000</v>
      </c>
      <c r="H637" s="68" t="s">
        <v>2422</v>
      </c>
      <c r="I637" s="184">
        <v>16000000000</v>
      </c>
      <c r="J637" s="67"/>
      <c r="K637" s="67"/>
      <c r="L637" s="77">
        <v>0</v>
      </c>
      <c r="M637" s="99" t="s">
        <v>2426</v>
      </c>
      <c r="N637" s="68" t="s">
        <v>2424</v>
      </c>
    </row>
    <row r="638" spans="1:14" ht="234.6">
      <c r="A638" s="96" t="s">
        <v>2427</v>
      </c>
      <c r="B638" s="69" t="s">
        <v>2418</v>
      </c>
      <c r="C638" s="182">
        <v>8600343137</v>
      </c>
      <c r="D638" s="104" t="s">
        <v>2428</v>
      </c>
      <c r="E638" s="104" t="s">
        <v>2421</v>
      </c>
      <c r="F638" s="54">
        <v>49493</v>
      </c>
      <c r="G638" s="123">
        <v>195421000000</v>
      </c>
      <c r="H638" s="104" t="s">
        <v>2422</v>
      </c>
      <c r="I638" s="116">
        <v>195421000000</v>
      </c>
      <c r="J638" s="53"/>
      <c r="K638" s="53"/>
      <c r="L638" s="118">
        <v>0</v>
      </c>
      <c r="M638" s="176" t="s">
        <v>2429</v>
      </c>
      <c r="N638" s="80" t="s">
        <v>2424</v>
      </c>
    </row>
    <row r="639" spans="1:14" ht="234.6">
      <c r="A639" s="68" t="s">
        <v>2430</v>
      </c>
      <c r="B639" s="111" t="s">
        <v>2431</v>
      </c>
      <c r="C639" s="185" t="s">
        <v>2432</v>
      </c>
      <c r="D639" s="80" t="s">
        <v>2433</v>
      </c>
      <c r="E639" s="78" t="s">
        <v>2434</v>
      </c>
      <c r="F639" s="75" t="s">
        <v>2435</v>
      </c>
      <c r="G639" s="186">
        <v>799713600</v>
      </c>
      <c r="H639" s="80" t="s">
        <v>2436</v>
      </c>
      <c r="I639" s="187">
        <v>0</v>
      </c>
      <c r="J639" s="67" t="s">
        <v>21</v>
      </c>
      <c r="K639" s="67" t="s">
        <v>2381</v>
      </c>
      <c r="L639" s="77">
        <v>1</v>
      </c>
      <c r="M639" s="73" t="s">
        <v>2437</v>
      </c>
      <c r="N639" s="178" t="s">
        <v>96</v>
      </c>
    </row>
    <row r="640" spans="1:14" ht="138">
      <c r="A640" s="68" t="s">
        <v>2438</v>
      </c>
      <c r="B640" s="111" t="s">
        <v>2439</v>
      </c>
      <c r="C640" s="188">
        <v>900255241</v>
      </c>
      <c r="D640" s="80" t="s">
        <v>2440</v>
      </c>
      <c r="E640" s="78" t="s">
        <v>2441</v>
      </c>
      <c r="F640" s="79" t="s">
        <v>2442</v>
      </c>
      <c r="G640" s="186">
        <v>220000000</v>
      </c>
      <c r="H640" s="80" t="s">
        <v>2443</v>
      </c>
      <c r="I640" s="187">
        <v>110000000</v>
      </c>
      <c r="J640" s="67" t="s">
        <v>48</v>
      </c>
      <c r="K640" s="180" t="s">
        <v>2444</v>
      </c>
      <c r="L640" s="77">
        <v>1</v>
      </c>
      <c r="M640" s="73" t="s">
        <v>2445</v>
      </c>
      <c r="N640" s="178" t="s">
        <v>96</v>
      </c>
    </row>
    <row r="641" spans="1:14" ht="165.6">
      <c r="A641" s="142" t="s">
        <v>2446</v>
      </c>
      <c r="B641" s="80" t="s">
        <v>2447</v>
      </c>
      <c r="C641" s="188" t="s">
        <v>2448</v>
      </c>
      <c r="D641" s="80" t="s">
        <v>2449</v>
      </c>
      <c r="E641" s="78" t="s">
        <v>2450</v>
      </c>
      <c r="F641" s="54" t="s">
        <v>2451</v>
      </c>
      <c r="G641" s="186">
        <v>374000000</v>
      </c>
      <c r="H641" s="80" t="s">
        <v>2443</v>
      </c>
      <c r="I641" s="187">
        <v>0</v>
      </c>
      <c r="J641" s="67" t="s">
        <v>21</v>
      </c>
      <c r="K641" s="67" t="s">
        <v>2381</v>
      </c>
      <c r="L641" s="77">
        <v>1</v>
      </c>
      <c r="M641" s="73" t="s">
        <v>2452</v>
      </c>
      <c r="N641" s="178" t="s">
        <v>96</v>
      </c>
    </row>
    <row r="642" spans="1:14" ht="151.80000000000001">
      <c r="A642" s="145" t="s">
        <v>2453</v>
      </c>
      <c r="B642" s="111" t="s">
        <v>2454</v>
      </c>
      <c r="C642" s="188" t="s">
        <v>2455</v>
      </c>
      <c r="D642" s="80" t="s">
        <v>2456</v>
      </c>
      <c r="E642" s="81" t="s">
        <v>2457</v>
      </c>
      <c r="F642" s="54" t="s">
        <v>2458</v>
      </c>
      <c r="G642" s="186">
        <v>2000000000</v>
      </c>
      <c r="H642" s="80" t="s">
        <v>2436</v>
      </c>
      <c r="I642" s="187">
        <v>953336968.97000003</v>
      </c>
      <c r="J642" s="67"/>
      <c r="K642" s="67"/>
      <c r="L642" s="77">
        <v>0.70989999999999998</v>
      </c>
      <c r="M642" s="73" t="s">
        <v>2459</v>
      </c>
      <c r="N642" s="178" t="s">
        <v>96</v>
      </c>
    </row>
    <row r="643" spans="1:14" ht="165.6">
      <c r="A643" s="142" t="s">
        <v>2460</v>
      </c>
      <c r="B643" s="80" t="s">
        <v>2461</v>
      </c>
      <c r="C643" s="189" t="s">
        <v>2462</v>
      </c>
      <c r="D643" s="69" t="s">
        <v>2463</v>
      </c>
      <c r="E643" s="54" t="s">
        <v>2464</v>
      </c>
      <c r="F643" s="54" t="s">
        <v>2465</v>
      </c>
      <c r="G643" s="186">
        <v>2857200000</v>
      </c>
      <c r="H643" s="80" t="s">
        <v>2443</v>
      </c>
      <c r="I643" s="187">
        <f>+G643-800000000</f>
        <v>2057200000</v>
      </c>
      <c r="J643" s="67" t="s">
        <v>21</v>
      </c>
      <c r="K643" s="67" t="s">
        <v>2381</v>
      </c>
      <c r="L643" s="77">
        <v>0.4</v>
      </c>
      <c r="M643" s="73" t="s">
        <v>2466</v>
      </c>
      <c r="N643" s="178" t="s">
        <v>96</v>
      </c>
    </row>
    <row r="644" spans="1:14" ht="138">
      <c r="A644" s="147" t="s">
        <v>2467</v>
      </c>
      <c r="B644" s="237" t="s">
        <v>2468</v>
      </c>
      <c r="C644" s="190" t="s">
        <v>2455</v>
      </c>
      <c r="D644" s="82" t="s">
        <v>2456</v>
      </c>
      <c r="E644" s="81" t="s">
        <v>2469</v>
      </c>
      <c r="F644" s="83" t="s">
        <v>2470</v>
      </c>
      <c r="G644" s="186">
        <v>2500000000</v>
      </c>
      <c r="H644" s="80" t="s">
        <v>2436</v>
      </c>
      <c r="I644" s="187">
        <v>1250000000</v>
      </c>
      <c r="J644" s="67"/>
      <c r="K644" s="67" t="s">
        <v>2381</v>
      </c>
      <c r="L644" s="86">
        <v>0.5</v>
      </c>
      <c r="M644" s="220" t="s">
        <v>2471</v>
      </c>
      <c r="N644" s="178" t="s">
        <v>96</v>
      </c>
    </row>
    <row r="645" spans="1:14" ht="179.4">
      <c r="A645" s="142" t="s">
        <v>2472</v>
      </c>
      <c r="B645" s="80" t="s">
        <v>2473</v>
      </c>
      <c r="C645" s="130" t="s">
        <v>2474</v>
      </c>
      <c r="D645" s="80" t="s">
        <v>2475</v>
      </c>
      <c r="E645" s="81" t="s">
        <v>2476</v>
      </c>
      <c r="F645" s="53" t="s">
        <v>2477</v>
      </c>
      <c r="G645" s="186">
        <v>650000000</v>
      </c>
      <c r="H645" s="80" t="s">
        <v>2436</v>
      </c>
      <c r="I645" s="187">
        <v>0</v>
      </c>
      <c r="J645" s="67" t="s">
        <v>21</v>
      </c>
      <c r="K645" s="67" t="s">
        <v>2381</v>
      </c>
      <c r="L645" s="86">
        <v>1</v>
      </c>
      <c r="M645" s="73" t="s">
        <v>2478</v>
      </c>
      <c r="N645" s="178" t="s">
        <v>96</v>
      </c>
    </row>
    <row r="646" spans="1:14" ht="151.80000000000001">
      <c r="A646" s="145" t="s">
        <v>2479</v>
      </c>
      <c r="B646" s="111" t="s">
        <v>2480</v>
      </c>
      <c r="C646" s="191" t="s">
        <v>2481</v>
      </c>
      <c r="D646" s="119" t="s">
        <v>2482</v>
      </c>
      <c r="E646" s="58" t="s">
        <v>2464</v>
      </c>
      <c r="F646" s="58" t="s">
        <v>2483</v>
      </c>
      <c r="G646" s="192">
        <v>391667120</v>
      </c>
      <c r="H646" s="80" t="s">
        <v>2484</v>
      </c>
      <c r="I646" s="187">
        <v>12000000</v>
      </c>
      <c r="J646" s="67" t="s">
        <v>21</v>
      </c>
      <c r="K646" s="67" t="s">
        <v>2381</v>
      </c>
      <c r="L646" s="90">
        <v>0.96930000000000005</v>
      </c>
      <c r="M646" s="73" t="s">
        <v>2485</v>
      </c>
      <c r="N646" s="178" t="s">
        <v>96</v>
      </c>
    </row>
    <row r="647" spans="1:14" ht="138">
      <c r="A647" s="69" t="s">
        <v>2486</v>
      </c>
      <c r="B647" s="69" t="s">
        <v>2487</v>
      </c>
      <c r="C647" s="189">
        <v>890480268</v>
      </c>
      <c r="D647" s="69" t="s">
        <v>2488</v>
      </c>
      <c r="E647" s="81">
        <v>45755</v>
      </c>
      <c r="F647" s="81">
        <v>46022</v>
      </c>
      <c r="G647" s="193">
        <v>1004835000</v>
      </c>
      <c r="H647" s="80" t="s">
        <v>2443</v>
      </c>
      <c r="I647" s="194">
        <f>+G647</f>
        <v>1004835000</v>
      </c>
      <c r="J647" s="67" t="s">
        <v>21</v>
      </c>
      <c r="K647" s="67" t="s">
        <v>2381</v>
      </c>
      <c r="L647" s="87">
        <v>0</v>
      </c>
      <c r="M647" s="73" t="s">
        <v>2489</v>
      </c>
      <c r="N647" s="195" t="s">
        <v>96</v>
      </c>
    </row>
    <row r="648" spans="1:14" ht="234.6">
      <c r="A648" s="135" t="s">
        <v>2490</v>
      </c>
      <c r="B648" s="135" t="s">
        <v>2491</v>
      </c>
      <c r="C648" s="185" t="s">
        <v>2432</v>
      </c>
      <c r="D648" s="135" t="s">
        <v>2492</v>
      </c>
      <c r="E648" s="81">
        <v>45761</v>
      </c>
      <c r="F648" s="81" t="s">
        <v>2493</v>
      </c>
      <c r="G648" s="193">
        <v>2116740000</v>
      </c>
      <c r="H648" s="80" t="s">
        <v>2436</v>
      </c>
      <c r="I648" s="196">
        <f>+G648-1053370000</f>
        <v>1063370000</v>
      </c>
      <c r="J648" s="67" t="s">
        <v>21</v>
      </c>
      <c r="K648" s="67" t="s">
        <v>2381</v>
      </c>
      <c r="L648" s="90">
        <f>1053370000/G648</f>
        <v>0.4976378771129189</v>
      </c>
      <c r="M648" s="73" t="s">
        <v>2494</v>
      </c>
      <c r="N648" s="195" t="s">
        <v>96</v>
      </c>
    </row>
    <row r="649" spans="1:14" ht="165.6">
      <c r="A649" s="197" t="s">
        <v>2495</v>
      </c>
      <c r="B649" s="239" t="s">
        <v>2496</v>
      </c>
      <c r="C649" s="198">
        <v>901032332</v>
      </c>
      <c r="D649" s="162" t="s">
        <v>2497</v>
      </c>
      <c r="E649" s="81">
        <v>45818</v>
      </c>
      <c r="F649" s="54">
        <v>45909</v>
      </c>
      <c r="G649" s="221">
        <v>503806495</v>
      </c>
      <c r="H649" s="199" t="s">
        <v>20</v>
      </c>
      <c r="I649" s="196">
        <f>+G649</f>
        <v>503806495</v>
      </c>
      <c r="J649" s="110" t="s">
        <v>21</v>
      </c>
      <c r="K649" s="94" t="s">
        <v>2381</v>
      </c>
      <c r="L649" s="95">
        <v>0</v>
      </c>
      <c r="M649" s="73" t="s">
        <v>2498</v>
      </c>
      <c r="N649" s="195" t="s">
        <v>96</v>
      </c>
    </row>
    <row r="650" spans="1:14" ht="138">
      <c r="A650" s="197" t="s">
        <v>2499</v>
      </c>
      <c r="B650" s="239" t="s">
        <v>2500</v>
      </c>
      <c r="C650" s="198">
        <v>901046094</v>
      </c>
      <c r="D650" s="162" t="s">
        <v>2501</v>
      </c>
      <c r="E650" s="81">
        <v>45777</v>
      </c>
      <c r="F650" s="54">
        <v>45898</v>
      </c>
      <c r="G650" s="221">
        <v>1278757770</v>
      </c>
      <c r="H650" s="80" t="s">
        <v>2443</v>
      </c>
      <c r="I650" s="196">
        <v>465002825</v>
      </c>
      <c r="J650" s="110" t="s">
        <v>21</v>
      </c>
      <c r="K650" s="94" t="s">
        <v>2381</v>
      </c>
      <c r="L650" s="95">
        <v>0</v>
      </c>
      <c r="M650" s="73" t="s">
        <v>2502</v>
      </c>
      <c r="N650" s="195" t="s">
        <v>96</v>
      </c>
    </row>
    <row r="651" spans="1:14" ht="138">
      <c r="A651" s="161" t="s">
        <v>2503</v>
      </c>
      <c r="B651" s="239" t="s">
        <v>2504</v>
      </c>
      <c r="C651" s="240">
        <v>806016892</v>
      </c>
      <c r="D651" s="162" t="s">
        <v>2505</v>
      </c>
      <c r="E651" s="81">
        <v>45768</v>
      </c>
      <c r="F651" s="81">
        <v>45889</v>
      </c>
      <c r="G651" s="221">
        <v>116211507</v>
      </c>
      <c r="H651" s="199" t="s">
        <v>2506</v>
      </c>
      <c r="I651" s="196">
        <f>+G651</f>
        <v>116211507</v>
      </c>
      <c r="J651" s="110" t="s">
        <v>21</v>
      </c>
      <c r="K651" s="94" t="s">
        <v>2381</v>
      </c>
      <c r="L651" s="95">
        <v>0</v>
      </c>
      <c r="M651" s="73" t="s">
        <v>2507</v>
      </c>
      <c r="N651" s="195" t="s">
        <v>96</v>
      </c>
    </row>
    <row r="652" spans="1:14" ht="138">
      <c r="A652" s="161" t="s">
        <v>2508</v>
      </c>
      <c r="B652" s="239" t="s">
        <v>2509</v>
      </c>
      <c r="C652" s="240">
        <v>900052440</v>
      </c>
      <c r="D652" s="162" t="s">
        <v>2510</v>
      </c>
      <c r="E652" s="81">
        <v>45800</v>
      </c>
      <c r="F652" s="81">
        <v>45860</v>
      </c>
      <c r="G652" s="221">
        <v>272574830</v>
      </c>
      <c r="H652" s="199" t="s">
        <v>20</v>
      </c>
      <c r="I652" s="196">
        <f t="shared" ref="I652:I660" si="2">+G652</f>
        <v>272574830</v>
      </c>
      <c r="J652" s="110" t="s">
        <v>21</v>
      </c>
      <c r="K652" s="94" t="s">
        <v>2381</v>
      </c>
      <c r="L652" s="95">
        <v>0</v>
      </c>
      <c r="M652" s="73" t="s">
        <v>2511</v>
      </c>
      <c r="N652" s="195" t="s">
        <v>96</v>
      </c>
    </row>
    <row r="653" spans="1:14" ht="124.2">
      <c r="A653" s="161" t="s">
        <v>2512</v>
      </c>
      <c r="B653" s="239" t="s">
        <v>2513</v>
      </c>
      <c r="C653" s="240">
        <v>800232726</v>
      </c>
      <c r="D653" s="162" t="s">
        <v>2514</v>
      </c>
      <c r="E653" s="81" t="s">
        <v>2515</v>
      </c>
      <c r="F653" s="81" t="s">
        <v>2515</v>
      </c>
      <c r="G653" s="221">
        <v>1298599400</v>
      </c>
      <c r="H653" s="199" t="s">
        <v>20</v>
      </c>
      <c r="I653" s="196">
        <f t="shared" si="2"/>
        <v>1298599400</v>
      </c>
      <c r="J653" s="110" t="s">
        <v>21</v>
      </c>
      <c r="K653" s="94" t="s">
        <v>2381</v>
      </c>
      <c r="L653" s="95">
        <v>0</v>
      </c>
      <c r="M653" s="73"/>
      <c r="N653" s="195" t="s">
        <v>96</v>
      </c>
    </row>
    <row r="654" spans="1:14" ht="151.80000000000001">
      <c r="A654" s="161" t="s">
        <v>2516</v>
      </c>
      <c r="B654" s="239" t="s">
        <v>2517</v>
      </c>
      <c r="C654" s="240">
        <v>901723579</v>
      </c>
      <c r="D654" s="162" t="s">
        <v>2518</v>
      </c>
      <c r="E654" s="81">
        <v>45825</v>
      </c>
      <c r="F654" s="81">
        <v>45877</v>
      </c>
      <c r="G654" s="221">
        <v>274666081</v>
      </c>
      <c r="H654" s="199" t="s">
        <v>20</v>
      </c>
      <c r="I654" s="196">
        <f t="shared" si="2"/>
        <v>274666081</v>
      </c>
      <c r="J654" s="110" t="s">
        <v>21</v>
      </c>
      <c r="K654" s="94" t="s">
        <v>2381</v>
      </c>
      <c r="L654" s="95">
        <v>0</v>
      </c>
      <c r="M654" s="73" t="s">
        <v>2519</v>
      </c>
      <c r="N654" s="195" t="s">
        <v>96</v>
      </c>
    </row>
    <row r="655" spans="1:14" ht="165.6">
      <c r="A655" s="161" t="s">
        <v>2520</v>
      </c>
      <c r="B655" s="239" t="s">
        <v>2521</v>
      </c>
      <c r="C655" s="240">
        <v>806010737</v>
      </c>
      <c r="D655" s="162" t="s">
        <v>2522</v>
      </c>
      <c r="E655" s="81">
        <v>45800</v>
      </c>
      <c r="F655" s="81">
        <v>45891</v>
      </c>
      <c r="G655" s="221">
        <v>346361867</v>
      </c>
      <c r="H655" s="199" t="s">
        <v>20</v>
      </c>
      <c r="I655" s="196">
        <f t="shared" si="2"/>
        <v>346361867</v>
      </c>
      <c r="J655" s="110" t="s">
        <v>21</v>
      </c>
      <c r="K655" s="94" t="s">
        <v>2381</v>
      </c>
      <c r="L655" s="95">
        <v>0</v>
      </c>
      <c r="M655" s="73" t="s">
        <v>2523</v>
      </c>
      <c r="N655" s="195" t="s">
        <v>96</v>
      </c>
    </row>
    <row r="656" spans="1:14" ht="179.4">
      <c r="A656" s="161" t="s">
        <v>2524</v>
      </c>
      <c r="B656" s="239" t="s">
        <v>2525</v>
      </c>
      <c r="C656" s="200" t="s">
        <v>2526</v>
      </c>
      <c r="D656" s="162" t="s">
        <v>2527</v>
      </c>
      <c r="E656" s="81">
        <v>45834</v>
      </c>
      <c r="F656" s="81">
        <v>45926</v>
      </c>
      <c r="G656" s="221">
        <v>378830416</v>
      </c>
      <c r="H656" s="199" t="s">
        <v>20</v>
      </c>
      <c r="I656" s="196">
        <f t="shared" si="2"/>
        <v>378830416</v>
      </c>
      <c r="J656" s="110" t="s">
        <v>21</v>
      </c>
      <c r="K656" s="94" t="s">
        <v>2381</v>
      </c>
      <c r="L656" s="95">
        <v>0</v>
      </c>
      <c r="M656" s="73" t="s">
        <v>2528</v>
      </c>
      <c r="N656" s="195" t="s">
        <v>96</v>
      </c>
    </row>
    <row r="657" spans="1:14" ht="138">
      <c r="A657" s="161" t="s">
        <v>2529</v>
      </c>
      <c r="B657" s="239" t="s">
        <v>2530</v>
      </c>
      <c r="C657" s="200">
        <v>900618017</v>
      </c>
      <c r="D657" s="162" t="s">
        <v>2531</v>
      </c>
      <c r="E657" s="81">
        <v>45834</v>
      </c>
      <c r="F657" s="81">
        <v>45926</v>
      </c>
      <c r="G657" s="221">
        <v>208739809</v>
      </c>
      <c r="H657" s="199" t="s">
        <v>20</v>
      </c>
      <c r="I657" s="196">
        <f t="shared" si="2"/>
        <v>208739809</v>
      </c>
      <c r="J657" s="110" t="s">
        <v>21</v>
      </c>
      <c r="K657" s="94" t="s">
        <v>2381</v>
      </c>
      <c r="L657" s="95">
        <v>0</v>
      </c>
      <c r="M657" s="73" t="s">
        <v>2532</v>
      </c>
      <c r="N657" s="195" t="s">
        <v>96</v>
      </c>
    </row>
    <row r="658" spans="1:14" ht="220.8">
      <c r="A658" s="161" t="s">
        <v>2533</v>
      </c>
      <c r="B658" s="239" t="s">
        <v>2534</v>
      </c>
      <c r="C658" s="200">
        <v>804013578</v>
      </c>
      <c r="D658" s="162" t="s">
        <v>2535</v>
      </c>
      <c r="E658" s="81">
        <v>45803</v>
      </c>
      <c r="F658" s="81">
        <v>45981</v>
      </c>
      <c r="G658" s="205">
        <v>2180000000</v>
      </c>
      <c r="H658" s="80" t="s">
        <v>2443</v>
      </c>
      <c r="I658" s="196">
        <f t="shared" si="2"/>
        <v>2180000000</v>
      </c>
      <c r="J658" s="110" t="s">
        <v>21</v>
      </c>
      <c r="K658" s="94" t="s">
        <v>2381</v>
      </c>
      <c r="L658" s="95">
        <v>0</v>
      </c>
      <c r="M658" s="73" t="s">
        <v>2536</v>
      </c>
      <c r="N658" s="195" t="s">
        <v>96</v>
      </c>
    </row>
    <row r="659" spans="1:14" ht="165.6">
      <c r="A659" s="161" t="s">
        <v>2537</v>
      </c>
      <c r="B659" s="239" t="s">
        <v>2538</v>
      </c>
      <c r="C659" s="200">
        <v>901652896</v>
      </c>
      <c r="D659" s="162" t="s">
        <v>2539</v>
      </c>
      <c r="E659" s="81">
        <v>45818</v>
      </c>
      <c r="F659" s="81">
        <v>45847</v>
      </c>
      <c r="G659" s="205">
        <v>527095560</v>
      </c>
      <c r="H659" s="199" t="s">
        <v>20</v>
      </c>
      <c r="I659" s="196">
        <f t="shared" si="2"/>
        <v>527095560</v>
      </c>
      <c r="J659" s="110" t="s">
        <v>21</v>
      </c>
      <c r="K659" s="94" t="s">
        <v>2381</v>
      </c>
      <c r="L659" s="95">
        <v>0</v>
      </c>
      <c r="M659" s="73" t="s">
        <v>2540</v>
      </c>
      <c r="N659" s="195" t="s">
        <v>96</v>
      </c>
    </row>
    <row r="660" spans="1:14" ht="234.6">
      <c r="A660" s="161" t="s">
        <v>2541</v>
      </c>
      <c r="B660" s="239" t="s">
        <v>2542</v>
      </c>
      <c r="C660" s="200">
        <v>901796651</v>
      </c>
      <c r="D660" s="162" t="s">
        <v>2543</v>
      </c>
      <c r="E660" s="81">
        <v>45834</v>
      </c>
      <c r="F660" s="81">
        <v>45926</v>
      </c>
      <c r="G660" s="205">
        <v>551076416</v>
      </c>
      <c r="H660" s="199" t="s">
        <v>20</v>
      </c>
      <c r="I660" s="196">
        <f t="shared" si="2"/>
        <v>551076416</v>
      </c>
      <c r="J660" s="110" t="s">
        <v>21</v>
      </c>
      <c r="K660" s="94" t="s">
        <v>2381</v>
      </c>
      <c r="L660" s="95">
        <v>0</v>
      </c>
      <c r="M660" s="73" t="s">
        <v>2544</v>
      </c>
      <c r="N660" s="195" t="s">
        <v>96</v>
      </c>
    </row>
    <row r="661" spans="1:14" ht="276">
      <c r="A661" s="53" t="s">
        <v>2545</v>
      </c>
      <c r="B661" s="69" t="s">
        <v>2546</v>
      </c>
      <c r="C661" s="201" t="s">
        <v>2547</v>
      </c>
      <c r="D661" s="69" t="s">
        <v>2548</v>
      </c>
      <c r="E661" s="54">
        <v>45869</v>
      </c>
      <c r="F661" s="54">
        <v>45960</v>
      </c>
      <c r="G661" s="167">
        <v>249047670</v>
      </c>
      <c r="H661" s="199" t="s">
        <v>20</v>
      </c>
      <c r="I661" s="196">
        <v>0</v>
      </c>
      <c r="J661" s="110" t="s">
        <v>2549</v>
      </c>
      <c r="K661" s="94" t="s">
        <v>2381</v>
      </c>
      <c r="L661" s="95">
        <v>1</v>
      </c>
      <c r="M661" s="73" t="s">
        <v>2550</v>
      </c>
      <c r="N661" s="195" t="s">
        <v>96</v>
      </c>
    </row>
    <row r="662" spans="1:14" ht="276">
      <c r="A662" s="53" t="s">
        <v>2551</v>
      </c>
      <c r="B662" s="69" t="s">
        <v>2552</v>
      </c>
      <c r="C662" s="201" t="s">
        <v>2432</v>
      </c>
      <c r="D662" s="69" t="s">
        <v>2553</v>
      </c>
      <c r="E662" s="54">
        <v>45859</v>
      </c>
      <c r="F662" s="54">
        <v>45873</v>
      </c>
      <c r="G662" s="202">
        <v>1185100000</v>
      </c>
      <c r="H662" s="199" t="s">
        <v>20</v>
      </c>
      <c r="I662" s="196">
        <v>0</v>
      </c>
      <c r="J662" s="110" t="s">
        <v>2549</v>
      </c>
      <c r="K662" s="94" t="s">
        <v>2381</v>
      </c>
      <c r="L662" s="203">
        <v>1</v>
      </c>
      <c r="M662" s="73" t="s">
        <v>2554</v>
      </c>
      <c r="N662" s="195" t="s">
        <v>96</v>
      </c>
    </row>
    <row r="663" spans="1:14" ht="276">
      <c r="A663" s="53" t="s">
        <v>2555</v>
      </c>
      <c r="B663" s="69" t="s">
        <v>2556</v>
      </c>
      <c r="C663" s="201" t="s">
        <v>2557</v>
      </c>
      <c r="D663" s="69" t="s">
        <v>2558</v>
      </c>
      <c r="E663" s="54">
        <v>45897</v>
      </c>
      <c r="F663" s="54">
        <v>45957</v>
      </c>
      <c r="G663" s="204">
        <v>316081505</v>
      </c>
      <c r="H663" s="199" t="s">
        <v>20</v>
      </c>
      <c r="I663" s="222">
        <f>+G663</f>
        <v>316081505</v>
      </c>
      <c r="J663" s="110" t="s">
        <v>2549</v>
      </c>
      <c r="K663" s="94" t="s">
        <v>2381</v>
      </c>
      <c r="L663" s="203">
        <v>1</v>
      </c>
      <c r="M663" s="73" t="s">
        <v>2559</v>
      </c>
      <c r="N663" s="195" t="s">
        <v>96</v>
      </c>
    </row>
    <row r="664" spans="1:14" ht="276">
      <c r="A664" s="53" t="s">
        <v>2560</v>
      </c>
      <c r="B664" s="69" t="s">
        <v>2561</v>
      </c>
      <c r="C664" s="201" t="s">
        <v>2562</v>
      </c>
      <c r="D664" s="69" t="s">
        <v>2563</v>
      </c>
      <c r="E664" s="54">
        <v>45868</v>
      </c>
      <c r="F664" s="54">
        <v>45960</v>
      </c>
      <c r="G664" s="202">
        <v>37709999</v>
      </c>
      <c r="H664" s="199" t="s">
        <v>2111</v>
      </c>
      <c r="I664" s="196">
        <f>+G664-12569999</f>
        <v>25140000</v>
      </c>
      <c r="J664" s="110" t="s">
        <v>21</v>
      </c>
      <c r="K664" s="94" t="s">
        <v>2381</v>
      </c>
      <c r="L664" s="203">
        <v>0.33329999999999999</v>
      </c>
      <c r="M664" s="73" t="s">
        <v>2564</v>
      </c>
      <c r="N664" s="69" t="s">
        <v>96</v>
      </c>
    </row>
    <row r="665" spans="1:14" ht="276">
      <c r="A665" s="53" t="s">
        <v>2565</v>
      </c>
      <c r="B665" s="69" t="s">
        <v>2566</v>
      </c>
      <c r="C665" s="201" t="s">
        <v>2567</v>
      </c>
      <c r="D665" s="69" t="s">
        <v>2568</v>
      </c>
      <c r="E665" s="54">
        <v>45882</v>
      </c>
      <c r="F665" s="54">
        <v>45887</v>
      </c>
      <c r="G665" s="167">
        <v>203357143</v>
      </c>
      <c r="H665" s="199" t="str">
        <f>+H663</f>
        <v>CONTRATACIÓN DIRECTA</v>
      </c>
      <c r="I665" s="196">
        <v>0</v>
      </c>
      <c r="J665" s="110" t="s">
        <v>21</v>
      </c>
      <c r="K665" s="94" t="s">
        <v>2381</v>
      </c>
      <c r="L665" s="95">
        <v>1</v>
      </c>
      <c r="M665" s="73" t="s">
        <v>2569</v>
      </c>
      <c r="N665" s="69" t="s">
        <v>96</v>
      </c>
    </row>
    <row r="666" spans="1:14" ht="276">
      <c r="A666" s="53" t="s">
        <v>2570</v>
      </c>
      <c r="B666" s="69" t="s">
        <v>2571</v>
      </c>
      <c r="C666" s="201" t="s">
        <v>2572</v>
      </c>
      <c r="D666" s="69" t="s">
        <v>2573</v>
      </c>
      <c r="E666" s="54">
        <v>45889</v>
      </c>
      <c r="F666" s="54">
        <v>46011</v>
      </c>
      <c r="G666" s="205">
        <v>400000000</v>
      </c>
      <c r="H666" s="199" t="str">
        <f t="shared" ref="H666:H675" si="3">+H665</f>
        <v>CONTRATACIÓN DIRECTA</v>
      </c>
      <c r="I666" s="196">
        <f>+G666-160000000</f>
        <v>240000000</v>
      </c>
      <c r="J666" s="110" t="s">
        <v>21</v>
      </c>
      <c r="K666" s="94" t="s">
        <v>2381</v>
      </c>
      <c r="L666" s="95">
        <v>0.33</v>
      </c>
      <c r="M666" s="73" t="s">
        <v>2574</v>
      </c>
      <c r="N666" s="69" t="s">
        <v>96</v>
      </c>
    </row>
    <row r="667" spans="1:14" ht="276">
      <c r="A667" s="53" t="s">
        <v>2575</v>
      </c>
      <c r="B667" s="69" t="s">
        <v>2576</v>
      </c>
      <c r="C667" s="201" t="s">
        <v>2577</v>
      </c>
      <c r="D667" s="69" t="s">
        <v>2578</v>
      </c>
      <c r="E667" s="54">
        <v>45915</v>
      </c>
      <c r="F667" s="54">
        <v>46005</v>
      </c>
      <c r="G667" s="167">
        <v>318103010</v>
      </c>
      <c r="H667" s="199" t="str">
        <f t="shared" si="3"/>
        <v>CONTRATACIÓN DIRECTA</v>
      </c>
      <c r="I667" s="196">
        <f>+G667</f>
        <v>318103010</v>
      </c>
      <c r="J667" s="110" t="s">
        <v>21</v>
      </c>
      <c r="K667" s="94" t="s">
        <v>2381</v>
      </c>
      <c r="L667" s="203">
        <v>0</v>
      </c>
      <c r="M667" s="73" t="s">
        <v>2579</v>
      </c>
      <c r="N667" s="69" t="s">
        <v>96</v>
      </c>
    </row>
    <row r="668" spans="1:14" ht="276">
      <c r="A668" s="53" t="s">
        <v>2580</v>
      </c>
      <c r="B668" s="69" t="s">
        <v>2581</v>
      </c>
      <c r="C668" s="201" t="s">
        <v>2582</v>
      </c>
      <c r="D668" s="69" t="s">
        <v>2583</v>
      </c>
      <c r="E668" s="54">
        <v>45912</v>
      </c>
      <c r="F668" s="54">
        <v>46002</v>
      </c>
      <c r="G668" s="167">
        <v>316046928</v>
      </c>
      <c r="H668" s="199" t="str">
        <f t="shared" si="3"/>
        <v>CONTRATACIÓN DIRECTA</v>
      </c>
      <c r="I668" s="196">
        <f>+G668</f>
        <v>316046928</v>
      </c>
      <c r="J668" s="110" t="s">
        <v>21</v>
      </c>
      <c r="K668" s="94" t="s">
        <v>2381</v>
      </c>
      <c r="L668" s="95">
        <v>0</v>
      </c>
      <c r="M668" s="73" t="s">
        <v>2584</v>
      </c>
      <c r="N668" s="69" t="s">
        <v>96</v>
      </c>
    </row>
    <row r="669" spans="1:14" ht="276">
      <c r="A669" s="53" t="s">
        <v>2585</v>
      </c>
      <c r="B669" s="69" t="s">
        <v>2586</v>
      </c>
      <c r="C669" s="201" t="s">
        <v>2587</v>
      </c>
      <c r="D669" s="69" t="s">
        <v>2588</v>
      </c>
      <c r="E669" s="54">
        <v>45915</v>
      </c>
      <c r="F669" s="54">
        <v>46005</v>
      </c>
      <c r="G669" s="204">
        <v>290069806</v>
      </c>
      <c r="H669" s="199" t="str">
        <f t="shared" si="3"/>
        <v>CONTRATACIÓN DIRECTA</v>
      </c>
      <c r="I669" s="222">
        <f>+G669</f>
        <v>290069806</v>
      </c>
      <c r="J669" s="110" t="s">
        <v>21</v>
      </c>
      <c r="K669" s="94" t="s">
        <v>2381</v>
      </c>
      <c r="L669" s="95">
        <v>0</v>
      </c>
      <c r="M669" s="73" t="s">
        <v>2589</v>
      </c>
      <c r="N669" s="69" t="s">
        <v>96</v>
      </c>
    </row>
    <row r="670" spans="1:14" ht="276">
      <c r="A670" s="53" t="s">
        <v>2590</v>
      </c>
      <c r="B670" s="69" t="s">
        <v>2591</v>
      </c>
      <c r="C670" s="201" t="s">
        <v>2592</v>
      </c>
      <c r="D670" s="69" t="s">
        <v>2593</v>
      </c>
      <c r="E670" s="54">
        <v>45905</v>
      </c>
      <c r="F670" s="54">
        <v>45995</v>
      </c>
      <c r="G670" s="167">
        <v>280372076</v>
      </c>
      <c r="H670" s="199" t="str">
        <f t="shared" si="3"/>
        <v>CONTRATACIÓN DIRECTA</v>
      </c>
      <c r="I670" s="196">
        <f>+G670</f>
        <v>280372076</v>
      </c>
      <c r="J670" s="110" t="s">
        <v>21</v>
      </c>
      <c r="K670" s="94" t="s">
        <v>2381</v>
      </c>
      <c r="L670" s="95">
        <v>0</v>
      </c>
      <c r="M670" s="73" t="s">
        <v>2594</v>
      </c>
      <c r="N670" s="69" t="s">
        <v>96</v>
      </c>
    </row>
    <row r="671" spans="1:14" ht="276">
      <c r="A671" s="53" t="s">
        <v>2595</v>
      </c>
      <c r="B671" s="69" t="s">
        <v>2596</v>
      </c>
      <c r="C671" s="201" t="s">
        <v>2597</v>
      </c>
      <c r="D671" s="69" t="s">
        <v>2598</v>
      </c>
      <c r="E671" s="54">
        <v>45905</v>
      </c>
      <c r="F671" s="54">
        <v>46022</v>
      </c>
      <c r="G671" s="167">
        <v>3332672880</v>
      </c>
      <c r="H671" s="199" t="str">
        <f t="shared" si="3"/>
        <v>CONTRATACIÓN DIRECTA</v>
      </c>
      <c r="I671" s="196">
        <f>+G671-1666336440</f>
        <v>1666336440</v>
      </c>
      <c r="J671" s="110" t="s">
        <v>21</v>
      </c>
      <c r="K671" s="94" t="s">
        <v>2381</v>
      </c>
      <c r="L671" s="95">
        <v>0.5</v>
      </c>
      <c r="M671" s="73" t="s">
        <v>2599</v>
      </c>
      <c r="N671" s="69" t="s">
        <v>96</v>
      </c>
    </row>
    <row r="672" spans="1:14" ht="276">
      <c r="A672" s="53" t="s">
        <v>2600</v>
      </c>
      <c r="B672" s="69" t="s">
        <v>2601</v>
      </c>
      <c r="C672" s="201" t="s">
        <v>2602</v>
      </c>
      <c r="D672" s="69" t="s">
        <v>2603</v>
      </c>
      <c r="E672" s="54">
        <v>45912</v>
      </c>
      <c r="F672" s="54">
        <v>46022</v>
      </c>
      <c r="G672" s="202">
        <v>3407521830</v>
      </c>
      <c r="H672" s="199" t="str">
        <f t="shared" si="3"/>
        <v>CONTRATACIÓN DIRECTA</v>
      </c>
      <c r="I672" s="196">
        <f>+G672-1239042960</f>
        <v>2168478870</v>
      </c>
      <c r="J672" s="110" t="s">
        <v>21</v>
      </c>
      <c r="K672" s="94" t="s">
        <v>2381</v>
      </c>
      <c r="L672" s="95">
        <v>0.33</v>
      </c>
      <c r="M672" s="73" t="s">
        <v>2604</v>
      </c>
      <c r="N672" s="69" t="s">
        <v>96</v>
      </c>
    </row>
    <row r="673" spans="1:14" ht="276">
      <c r="A673" s="53" t="s">
        <v>2605</v>
      </c>
      <c r="B673" s="69" t="s">
        <v>2606</v>
      </c>
      <c r="C673" s="201" t="s">
        <v>2607</v>
      </c>
      <c r="D673" s="69" t="s">
        <v>2608</v>
      </c>
      <c r="E673" s="54">
        <v>45925</v>
      </c>
      <c r="F673" s="54">
        <v>46022</v>
      </c>
      <c r="G673" s="202">
        <v>265552645</v>
      </c>
      <c r="H673" s="199" t="str">
        <f t="shared" si="3"/>
        <v>CONTRATACIÓN DIRECTA</v>
      </c>
      <c r="I673" s="196">
        <f>+G673</f>
        <v>265552645</v>
      </c>
      <c r="J673" s="110" t="s">
        <v>21</v>
      </c>
      <c r="K673" s="94" t="s">
        <v>2381</v>
      </c>
      <c r="L673" s="95">
        <v>0</v>
      </c>
      <c r="M673" s="73" t="s">
        <v>2609</v>
      </c>
      <c r="N673" s="69" t="s">
        <v>96</v>
      </c>
    </row>
    <row r="674" spans="1:14" ht="276">
      <c r="A674" s="53" t="s">
        <v>2610</v>
      </c>
      <c r="B674" s="69" t="s">
        <v>2611</v>
      </c>
      <c r="C674" s="201" t="s">
        <v>2455</v>
      </c>
      <c r="D674" s="69" t="s">
        <v>2456</v>
      </c>
      <c r="E674" s="54">
        <v>45919</v>
      </c>
      <c r="F674" s="54">
        <v>46009</v>
      </c>
      <c r="G674" s="53" t="s">
        <v>2612</v>
      </c>
      <c r="H674" s="199" t="str">
        <f t="shared" si="3"/>
        <v>CONTRATACIÓN DIRECTA</v>
      </c>
      <c r="I674" s="196" t="str">
        <f>+G674</f>
        <v>2,200.000.000,00</v>
      </c>
      <c r="J674" s="110" t="s">
        <v>21</v>
      </c>
      <c r="K674" s="94" t="s">
        <v>2381</v>
      </c>
      <c r="L674" s="95">
        <v>0</v>
      </c>
      <c r="M674" s="73" t="s">
        <v>2613</v>
      </c>
      <c r="N674" s="69" t="s">
        <v>96</v>
      </c>
    </row>
    <row r="675" spans="1:14" ht="276">
      <c r="A675" s="53" t="s">
        <v>2614</v>
      </c>
      <c r="B675" s="69" t="s">
        <v>2615</v>
      </c>
      <c r="C675" s="201" t="s">
        <v>2616</v>
      </c>
      <c r="D675" s="53" t="s">
        <v>2617</v>
      </c>
      <c r="E675" s="54">
        <v>45918</v>
      </c>
      <c r="F675" s="54">
        <v>46022</v>
      </c>
      <c r="G675" s="167">
        <v>1143442857</v>
      </c>
      <c r="H675" s="199" t="str">
        <f t="shared" si="3"/>
        <v>CONTRATACIÓN DIRECTA</v>
      </c>
      <c r="I675" s="196">
        <f>+G675</f>
        <v>1143442857</v>
      </c>
      <c r="J675" s="110" t="s">
        <v>21</v>
      </c>
      <c r="K675" s="94" t="s">
        <v>2381</v>
      </c>
      <c r="L675" s="95">
        <v>0</v>
      </c>
      <c r="M675" s="73" t="s">
        <v>2618</v>
      </c>
      <c r="N675" s="69" t="s">
        <v>96</v>
      </c>
    </row>
    <row r="676" spans="1:14">
      <c r="A676" s="25"/>
      <c r="B676" s="12"/>
      <c r="C676" s="25"/>
      <c r="D676" s="13"/>
      <c r="E676" s="14"/>
      <c r="F676" s="22"/>
      <c r="G676" s="15"/>
      <c r="H676" s="16"/>
      <c r="I676" s="17"/>
      <c r="J676" s="18"/>
      <c r="K676" s="19"/>
      <c r="L676" s="20"/>
      <c r="M676" s="21"/>
      <c r="N676" s="21"/>
    </row>
    <row r="677" spans="1:14">
      <c r="A677" s="25"/>
      <c r="B677" s="12"/>
      <c r="C677" s="25"/>
      <c r="D677" s="13"/>
      <c r="E677" s="14"/>
      <c r="F677" s="26"/>
      <c r="G677" s="15"/>
      <c r="H677" s="16"/>
      <c r="I677" s="17"/>
      <c r="J677" s="18"/>
      <c r="K677" s="19"/>
      <c r="L677" s="20"/>
      <c r="M677" s="21"/>
      <c r="N677" s="21"/>
    </row>
    <row r="678" spans="1:14">
      <c r="A678" s="25"/>
      <c r="B678" s="12"/>
      <c r="C678" s="25"/>
      <c r="D678" s="13"/>
      <c r="E678" s="14"/>
      <c r="F678" s="22"/>
      <c r="G678" s="15"/>
      <c r="H678" s="16"/>
      <c r="I678" s="17"/>
      <c r="J678" s="18"/>
      <c r="K678" s="19"/>
      <c r="L678" s="20"/>
      <c r="M678" s="21"/>
      <c r="N678" s="21"/>
    </row>
    <row r="679" spans="1:14">
      <c r="A679" s="25"/>
      <c r="B679" s="12"/>
      <c r="C679" s="25"/>
      <c r="D679" s="13"/>
      <c r="E679" s="14"/>
      <c r="F679" s="26"/>
      <c r="G679" s="15"/>
      <c r="H679" s="16"/>
      <c r="I679" s="17"/>
      <c r="J679" s="18"/>
      <c r="K679" s="19"/>
      <c r="L679" s="20"/>
      <c r="M679" s="21"/>
      <c r="N679" s="21"/>
    </row>
    <row r="680" spans="1:14">
      <c r="A680" s="25"/>
      <c r="B680" s="12"/>
      <c r="C680" s="25"/>
      <c r="D680" s="13"/>
      <c r="E680" s="14"/>
      <c r="F680" s="23"/>
      <c r="G680" s="15"/>
      <c r="H680" s="16"/>
      <c r="I680" s="17"/>
      <c r="J680" s="18"/>
      <c r="K680" s="19"/>
      <c r="L680" s="20"/>
      <c r="M680" s="21"/>
      <c r="N680" s="21"/>
    </row>
    <row r="681" spans="1:14">
      <c r="A681" s="25"/>
      <c r="B681" s="12"/>
      <c r="C681" s="25"/>
      <c r="D681" s="13"/>
      <c r="E681" s="14"/>
      <c r="F681" s="22"/>
      <c r="G681" s="15"/>
      <c r="H681" s="16"/>
      <c r="I681" s="17"/>
      <c r="J681" s="18"/>
      <c r="K681" s="19"/>
      <c r="L681" s="20"/>
      <c r="M681" s="21"/>
      <c r="N681" s="21"/>
    </row>
    <row r="682" spans="1:14">
      <c r="A682" s="25"/>
      <c r="B682" s="12"/>
      <c r="C682" s="25"/>
      <c r="D682" s="13"/>
      <c r="E682" s="14"/>
      <c r="F682" s="23"/>
      <c r="G682" s="15"/>
      <c r="H682" s="16"/>
      <c r="I682" s="17"/>
      <c r="J682" s="18"/>
      <c r="K682" s="19"/>
      <c r="L682" s="20"/>
      <c r="M682" s="21"/>
      <c r="N682" s="21"/>
    </row>
    <row r="683" spans="1:14">
      <c r="A683" s="25"/>
      <c r="B683" s="12"/>
      <c r="C683" s="25"/>
      <c r="D683" s="13"/>
      <c r="E683" s="14"/>
      <c r="F683" s="22"/>
      <c r="G683" s="15"/>
      <c r="H683" s="16"/>
      <c r="I683" s="17"/>
      <c r="J683" s="18"/>
      <c r="K683" s="19"/>
      <c r="L683" s="20"/>
      <c r="M683" s="21"/>
      <c r="N683" s="21"/>
    </row>
    <row r="684" spans="1:14">
      <c r="A684" s="25"/>
      <c r="B684" s="12"/>
      <c r="C684" s="25"/>
      <c r="D684" s="13"/>
      <c r="E684" s="14"/>
      <c r="F684" s="22"/>
      <c r="G684" s="15"/>
      <c r="H684" s="16"/>
      <c r="I684" s="17"/>
      <c r="J684" s="18"/>
      <c r="K684" s="19"/>
      <c r="L684" s="20"/>
      <c r="M684" s="21"/>
      <c r="N684" s="21"/>
    </row>
    <row r="685" spans="1:14">
      <c r="A685" s="25"/>
      <c r="B685" s="12"/>
      <c r="C685" s="25"/>
      <c r="D685" s="13"/>
      <c r="E685" s="14"/>
      <c r="F685" s="22"/>
      <c r="G685" s="15"/>
      <c r="H685" s="16"/>
      <c r="I685" s="17"/>
      <c r="J685" s="18"/>
      <c r="K685" s="19"/>
      <c r="L685" s="20"/>
      <c r="M685" s="21"/>
      <c r="N685" s="21"/>
    </row>
    <row r="686" spans="1:14">
      <c r="A686" s="25"/>
      <c r="B686" s="12"/>
      <c r="C686" s="25"/>
      <c r="D686" s="13"/>
      <c r="E686" s="14"/>
      <c r="F686" s="22"/>
      <c r="G686" s="15"/>
      <c r="H686" s="16"/>
      <c r="I686" s="17"/>
      <c r="J686" s="18"/>
      <c r="K686" s="19"/>
      <c r="L686" s="20"/>
      <c r="M686" s="21"/>
      <c r="N686" s="21"/>
    </row>
    <row r="687" spans="1:14">
      <c r="A687" s="25"/>
      <c r="B687" s="12"/>
      <c r="C687" s="25"/>
      <c r="D687" s="13"/>
      <c r="E687" s="14"/>
      <c r="F687" s="22"/>
      <c r="G687" s="15"/>
      <c r="H687" s="16"/>
      <c r="I687" s="17"/>
      <c r="J687" s="18"/>
      <c r="K687" s="19"/>
      <c r="L687" s="20"/>
      <c r="M687" s="21"/>
      <c r="N687" s="21"/>
    </row>
    <row r="688" spans="1:14">
      <c r="A688" s="25"/>
      <c r="B688" s="12"/>
      <c r="C688" s="25"/>
      <c r="D688" s="13"/>
      <c r="E688" s="14"/>
      <c r="F688" s="23"/>
      <c r="G688" s="15"/>
      <c r="H688" s="16"/>
      <c r="I688" s="17"/>
      <c r="J688" s="18"/>
      <c r="K688" s="19"/>
      <c r="L688" s="20"/>
      <c r="M688" s="21"/>
      <c r="N688" s="21"/>
    </row>
    <row r="689" spans="1:14">
      <c r="A689" s="25"/>
      <c r="B689" s="12"/>
      <c r="C689" s="25"/>
      <c r="D689" s="13"/>
      <c r="E689" s="14"/>
      <c r="F689" s="22"/>
      <c r="G689" s="15"/>
      <c r="H689" s="16"/>
      <c r="I689" s="17"/>
      <c r="J689" s="18"/>
      <c r="K689" s="19"/>
      <c r="L689" s="20"/>
      <c r="M689" s="21"/>
      <c r="N689" s="21"/>
    </row>
    <row r="690" spans="1:14">
      <c r="A690" s="25"/>
      <c r="B690" s="12"/>
      <c r="C690" s="25"/>
      <c r="D690" s="13"/>
      <c r="E690" s="14"/>
      <c r="F690" s="22"/>
      <c r="G690" s="15"/>
      <c r="H690" s="16"/>
      <c r="I690" s="17"/>
      <c r="J690" s="18"/>
      <c r="K690" s="19"/>
      <c r="L690" s="20"/>
      <c r="M690" s="21"/>
      <c r="N690" s="21"/>
    </row>
    <row r="691" spans="1:14">
      <c r="A691" s="25"/>
      <c r="B691" s="12"/>
      <c r="C691" s="25"/>
      <c r="D691" s="13"/>
      <c r="E691" s="14"/>
      <c r="F691" s="22"/>
      <c r="G691" s="15"/>
      <c r="H691" s="16"/>
      <c r="I691" s="17"/>
      <c r="J691" s="18"/>
      <c r="K691" s="19"/>
      <c r="L691" s="20"/>
      <c r="M691" s="21"/>
      <c r="N691" s="21"/>
    </row>
    <row r="692" spans="1:14">
      <c r="A692" s="25"/>
      <c r="B692" s="12"/>
      <c r="C692" s="25"/>
      <c r="D692" s="13"/>
      <c r="E692" s="14"/>
      <c r="F692" s="22"/>
      <c r="G692" s="15"/>
      <c r="H692" s="16"/>
      <c r="I692" s="17"/>
      <c r="J692" s="18"/>
      <c r="K692" s="19"/>
      <c r="L692" s="20"/>
      <c r="M692" s="21"/>
      <c r="N692" s="21"/>
    </row>
    <row r="693" spans="1:14">
      <c r="A693" s="25"/>
      <c r="B693" s="12"/>
      <c r="C693" s="25"/>
      <c r="D693" s="13"/>
      <c r="E693" s="14"/>
      <c r="F693" s="23"/>
      <c r="G693" s="15"/>
      <c r="H693" s="16"/>
      <c r="I693" s="17"/>
      <c r="J693" s="18"/>
      <c r="K693" s="19"/>
      <c r="L693" s="20"/>
      <c r="M693" s="21"/>
      <c r="N693" s="21"/>
    </row>
    <row r="694" spans="1:14">
      <c r="A694" s="25"/>
      <c r="B694" s="12"/>
      <c r="C694" s="25"/>
      <c r="D694" s="13"/>
      <c r="E694" s="14"/>
      <c r="F694" s="23"/>
      <c r="G694" s="15"/>
      <c r="H694" s="16"/>
      <c r="I694" s="17"/>
      <c r="J694" s="18"/>
      <c r="K694" s="19"/>
      <c r="L694" s="20"/>
      <c r="M694" s="21"/>
      <c r="N694" s="21"/>
    </row>
    <row r="695" spans="1:14">
      <c r="A695" s="25"/>
      <c r="B695" s="12"/>
      <c r="C695" s="25"/>
      <c r="D695" s="13"/>
      <c r="E695" s="14"/>
      <c r="F695" s="23"/>
      <c r="G695" s="15"/>
      <c r="H695" s="16"/>
      <c r="I695" s="17"/>
      <c r="J695" s="18"/>
      <c r="K695" s="19"/>
      <c r="L695" s="20"/>
      <c r="M695" s="21"/>
      <c r="N695" s="21"/>
    </row>
    <row r="696" spans="1:14">
      <c r="B696" s="12"/>
      <c r="D696" s="13"/>
      <c r="E696" s="14"/>
      <c r="F696" s="22"/>
      <c r="G696" s="15"/>
      <c r="H696" s="16"/>
      <c r="I696" s="17"/>
      <c r="J696" s="18"/>
      <c r="K696" s="19"/>
      <c r="L696" s="20"/>
      <c r="M696" s="21"/>
      <c r="N696" s="21"/>
    </row>
    <row r="697" spans="1:14">
      <c r="B697" s="12"/>
      <c r="D697" s="13"/>
      <c r="E697" s="14"/>
      <c r="F697" s="22"/>
      <c r="G697" s="15"/>
      <c r="H697" s="16"/>
      <c r="I697" s="17"/>
      <c r="J697" s="18"/>
      <c r="K697" s="19"/>
      <c r="L697" s="20"/>
      <c r="M697" s="21"/>
      <c r="N697" s="21"/>
    </row>
    <row r="698" spans="1:14">
      <c r="B698" s="12"/>
      <c r="C698" s="25"/>
      <c r="D698" s="13"/>
      <c r="E698" s="14"/>
      <c r="F698" s="26"/>
      <c r="G698" s="15"/>
      <c r="H698" s="16"/>
      <c r="I698" s="17"/>
      <c r="J698" s="18"/>
      <c r="K698" s="19"/>
      <c r="L698" s="20"/>
      <c r="M698" s="21"/>
      <c r="N698" s="21"/>
    </row>
    <row r="699" spans="1:14">
      <c r="B699" s="12"/>
      <c r="D699" s="13"/>
      <c r="E699" s="14"/>
      <c r="F699" s="22"/>
      <c r="G699" s="15"/>
      <c r="H699" s="16"/>
      <c r="I699" s="17"/>
      <c r="J699" s="18"/>
      <c r="K699" s="19"/>
      <c r="L699" s="20"/>
      <c r="M699" s="21"/>
      <c r="N699" s="21"/>
    </row>
    <row r="700" spans="1:14">
      <c r="B700" s="12"/>
      <c r="D700" s="13"/>
      <c r="E700" s="14"/>
      <c r="F700" s="23"/>
      <c r="G700" s="15"/>
      <c r="H700" s="16"/>
      <c r="I700" s="17"/>
      <c r="J700" s="18"/>
      <c r="K700" s="19"/>
      <c r="L700" s="20"/>
      <c r="M700" s="21"/>
      <c r="N700" s="21"/>
    </row>
    <row r="701" spans="1:14">
      <c r="B701" s="12"/>
      <c r="D701" s="13"/>
      <c r="E701" s="14"/>
      <c r="F701" s="22"/>
      <c r="G701" s="15"/>
      <c r="H701" s="16"/>
      <c r="I701" s="17"/>
      <c r="J701" s="18"/>
      <c r="K701" s="19"/>
      <c r="L701" s="20"/>
      <c r="M701" s="21"/>
      <c r="N701" s="21"/>
    </row>
    <row r="702" spans="1:14">
      <c r="B702" s="12"/>
      <c r="D702" s="13"/>
      <c r="E702" s="14"/>
      <c r="F702" s="22"/>
      <c r="G702" s="15"/>
      <c r="H702" s="16"/>
      <c r="I702" s="17"/>
      <c r="J702" s="18"/>
      <c r="K702" s="19"/>
      <c r="L702" s="20"/>
      <c r="M702" s="21"/>
      <c r="N702" s="21"/>
    </row>
    <row r="703" spans="1:14">
      <c r="B703" s="12"/>
      <c r="D703" s="13"/>
      <c r="E703" s="14"/>
      <c r="F703" s="23"/>
      <c r="G703" s="15"/>
      <c r="H703" s="16"/>
      <c r="I703" s="17"/>
      <c r="J703" s="18"/>
      <c r="K703" s="19"/>
      <c r="L703" s="20"/>
      <c r="M703" s="21"/>
      <c r="N703" s="21"/>
    </row>
    <row r="704" spans="1:14">
      <c r="B704" s="12"/>
      <c r="D704" s="13"/>
      <c r="E704" s="14"/>
      <c r="F704" s="23"/>
      <c r="G704" s="15"/>
      <c r="H704" s="16"/>
      <c r="I704" s="17"/>
      <c r="J704" s="18"/>
      <c r="K704" s="19"/>
      <c r="L704" s="20"/>
      <c r="M704" s="21"/>
      <c r="N704" s="21"/>
    </row>
    <row r="705" spans="2:14">
      <c r="B705" s="12"/>
      <c r="D705" s="13"/>
      <c r="E705" s="14"/>
      <c r="F705" s="23"/>
      <c r="G705" s="15"/>
      <c r="H705" s="16"/>
      <c r="I705" s="17"/>
      <c r="J705" s="18"/>
      <c r="K705" s="19"/>
      <c r="L705" s="20"/>
      <c r="M705" s="21"/>
      <c r="N705" s="21"/>
    </row>
    <row r="706" spans="2:14">
      <c r="B706" s="12"/>
      <c r="D706" s="13"/>
      <c r="E706" s="14"/>
      <c r="F706" s="23"/>
      <c r="G706" s="15"/>
      <c r="H706" s="16"/>
      <c r="I706" s="17"/>
      <c r="J706" s="18"/>
      <c r="K706" s="19"/>
      <c r="L706" s="20"/>
      <c r="M706" s="21"/>
      <c r="N706" s="21"/>
    </row>
    <row r="707" spans="2:14">
      <c r="B707" s="12"/>
      <c r="D707" s="13"/>
      <c r="E707" s="14"/>
      <c r="F707" s="23"/>
      <c r="G707" s="15"/>
      <c r="H707" s="16"/>
      <c r="I707" s="17"/>
      <c r="J707" s="18"/>
      <c r="K707" s="19"/>
      <c r="L707" s="20"/>
      <c r="M707" s="21"/>
      <c r="N707" s="21"/>
    </row>
    <row r="708" spans="2:14">
      <c r="B708" s="12"/>
      <c r="D708" s="13"/>
      <c r="E708" s="14"/>
      <c r="F708" s="23"/>
      <c r="G708" s="15"/>
      <c r="H708" s="16"/>
      <c r="I708" s="17"/>
      <c r="J708" s="18"/>
      <c r="K708" s="19"/>
      <c r="L708" s="20"/>
      <c r="M708" s="21"/>
      <c r="N708" s="21"/>
    </row>
    <row r="709" spans="2:14">
      <c r="B709" s="12"/>
      <c r="D709" s="13"/>
      <c r="E709" s="14"/>
      <c r="F709" s="23"/>
      <c r="G709" s="15"/>
      <c r="H709" s="16"/>
      <c r="I709" s="17"/>
      <c r="J709" s="18"/>
      <c r="K709" s="19"/>
      <c r="L709" s="20"/>
      <c r="M709" s="21"/>
      <c r="N709" s="21"/>
    </row>
    <row r="710" spans="2:14">
      <c r="B710" s="12"/>
      <c r="D710" s="13"/>
      <c r="E710" s="14"/>
      <c r="F710" s="22"/>
      <c r="G710" s="15"/>
      <c r="H710" s="16"/>
      <c r="I710" s="17"/>
      <c r="J710" s="18"/>
      <c r="K710" s="19"/>
      <c r="L710" s="20"/>
      <c r="M710" s="21"/>
      <c r="N710" s="21"/>
    </row>
    <row r="711" spans="2:14">
      <c r="B711" s="12"/>
      <c r="D711" s="13"/>
      <c r="E711" s="14"/>
      <c r="F711" s="23"/>
      <c r="G711" s="15"/>
      <c r="H711" s="16"/>
      <c r="I711" s="17"/>
      <c r="J711" s="18"/>
      <c r="K711" s="19"/>
      <c r="L711" s="20"/>
      <c r="M711" s="21"/>
      <c r="N711" s="21"/>
    </row>
    <row r="712" spans="2:14">
      <c r="B712" s="12"/>
      <c r="D712" s="13"/>
      <c r="E712" s="14"/>
      <c r="F712" s="23"/>
      <c r="G712" s="15"/>
      <c r="H712" s="16"/>
      <c r="I712" s="17"/>
      <c r="J712" s="18"/>
      <c r="K712" s="19"/>
      <c r="L712" s="20"/>
      <c r="M712" s="21"/>
      <c r="N712" s="21"/>
    </row>
    <row r="713" spans="2:14">
      <c r="B713" s="12"/>
      <c r="D713" s="13"/>
      <c r="E713" s="14"/>
      <c r="F713" s="22"/>
      <c r="G713" s="15"/>
      <c r="H713" s="16"/>
      <c r="I713" s="17"/>
      <c r="J713" s="18"/>
      <c r="K713" s="19"/>
      <c r="L713" s="20"/>
      <c r="M713" s="21"/>
      <c r="N713" s="21"/>
    </row>
    <row r="714" spans="2:14">
      <c r="B714" s="12"/>
      <c r="D714" s="13"/>
      <c r="E714" s="14"/>
      <c r="F714" s="22"/>
      <c r="G714" s="15"/>
      <c r="H714" s="16"/>
      <c r="I714" s="17"/>
      <c r="J714" s="18"/>
      <c r="K714" s="19"/>
      <c r="L714" s="20"/>
      <c r="M714" s="21"/>
      <c r="N714" s="21"/>
    </row>
    <row r="715" spans="2:14">
      <c r="B715" s="12"/>
      <c r="D715" s="13"/>
      <c r="E715" s="14"/>
      <c r="F715" s="22"/>
      <c r="G715" s="15"/>
      <c r="H715" s="16"/>
      <c r="I715" s="17"/>
      <c r="J715" s="18"/>
      <c r="K715" s="19"/>
      <c r="L715" s="20"/>
      <c r="M715" s="21"/>
      <c r="N715" s="21"/>
    </row>
    <row r="716" spans="2:14">
      <c r="B716" s="12"/>
      <c r="D716" s="13"/>
      <c r="E716" s="14"/>
      <c r="F716" s="22"/>
      <c r="G716" s="15"/>
      <c r="H716" s="16"/>
      <c r="I716" s="17"/>
      <c r="J716" s="18"/>
      <c r="K716" s="19"/>
      <c r="L716" s="20"/>
      <c r="M716" s="21"/>
      <c r="N716" s="21"/>
    </row>
    <row r="717" spans="2:14">
      <c r="B717" s="12"/>
      <c r="D717" s="13"/>
      <c r="E717" s="14"/>
      <c r="F717" s="22"/>
      <c r="G717" s="15"/>
      <c r="H717" s="16"/>
      <c r="I717" s="17"/>
      <c r="J717" s="18"/>
      <c r="K717" s="19"/>
      <c r="L717" s="20"/>
      <c r="M717" s="21"/>
      <c r="N717" s="21"/>
    </row>
    <row r="718" spans="2:14">
      <c r="B718" s="12"/>
      <c r="D718" s="13"/>
      <c r="E718" s="14"/>
      <c r="F718" s="22"/>
      <c r="G718" s="15"/>
      <c r="H718" s="16"/>
      <c r="I718" s="17"/>
      <c r="J718" s="18"/>
      <c r="K718" s="19"/>
      <c r="L718" s="20"/>
      <c r="M718" s="21"/>
      <c r="N718" s="21"/>
    </row>
    <row r="719" spans="2:14">
      <c r="B719" s="12"/>
      <c r="D719" s="13"/>
      <c r="E719" s="14"/>
      <c r="F719" s="23"/>
      <c r="G719" s="15"/>
      <c r="H719" s="16"/>
      <c r="I719" s="17"/>
      <c r="J719" s="18"/>
      <c r="K719" s="19"/>
      <c r="L719" s="20"/>
      <c r="M719" s="21"/>
      <c r="N719" s="21"/>
    </row>
    <row r="720" spans="2:14">
      <c r="B720" s="12"/>
      <c r="C720" s="25"/>
      <c r="D720" s="13"/>
      <c r="E720" s="14"/>
      <c r="F720" s="26"/>
      <c r="G720" s="15"/>
      <c r="H720" s="16"/>
      <c r="I720" s="17"/>
      <c r="J720" s="18"/>
      <c r="K720" s="19"/>
      <c r="L720" s="20"/>
      <c r="M720" s="21"/>
      <c r="N720" s="21"/>
    </row>
    <row r="721" spans="2:14">
      <c r="B721" s="12"/>
      <c r="D721" s="13"/>
      <c r="E721" s="14"/>
      <c r="F721" s="23"/>
      <c r="G721" s="15"/>
      <c r="H721" s="16"/>
      <c r="I721" s="17"/>
      <c r="J721" s="18"/>
      <c r="K721" s="19"/>
      <c r="L721" s="20"/>
      <c r="M721" s="21"/>
      <c r="N721" s="21"/>
    </row>
    <row r="722" spans="2:14">
      <c r="B722" s="12"/>
      <c r="D722" s="13"/>
      <c r="E722" s="14"/>
      <c r="F722" s="23"/>
      <c r="G722" s="15"/>
      <c r="H722" s="16"/>
      <c r="I722" s="17"/>
      <c r="J722" s="18"/>
      <c r="K722" s="19"/>
      <c r="L722" s="20"/>
      <c r="M722" s="21"/>
      <c r="N722" s="21"/>
    </row>
    <row r="723" spans="2:14">
      <c r="B723" s="12"/>
      <c r="D723" s="13"/>
      <c r="E723" s="14"/>
      <c r="F723" s="23"/>
      <c r="G723" s="15"/>
      <c r="H723" s="16"/>
      <c r="I723" s="17"/>
      <c r="J723" s="18"/>
      <c r="K723" s="19"/>
      <c r="L723" s="20"/>
      <c r="M723" s="21"/>
      <c r="N723" s="21"/>
    </row>
    <row r="724" spans="2:14">
      <c r="B724" s="12"/>
      <c r="D724" s="13"/>
      <c r="E724" s="14"/>
      <c r="F724" s="23"/>
      <c r="G724" s="15"/>
      <c r="H724" s="16"/>
      <c r="I724" s="17"/>
      <c r="J724" s="18"/>
      <c r="K724" s="19"/>
      <c r="L724" s="20"/>
      <c r="M724" s="21"/>
      <c r="N724" s="21"/>
    </row>
    <row r="725" spans="2:14">
      <c r="B725" s="12"/>
      <c r="D725" s="13"/>
      <c r="E725" s="14"/>
      <c r="F725" s="22"/>
      <c r="G725" s="15"/>
      <c r="H725" s="16"/>
      <c r="I725" s="17"/>
      <c r="J725" s="18"/>
      <c r="K725" s="19"/>
      <c r="L725" s="20"/>
      <c r="M725" s="21"/>
      <c r="N725" s="21"/>
    </row>
    <row r="726" spans="2:14">
      <c r="B726" s="12"/>
      <c r="D726" s="13"/>
      <c r="E726" s="14"/>
      <c r="F726" s="26"/>
      <c r="G726" s="15"/>
      <c r="H726" s="16"/>
      <c r="I726" s="17"/>
      <c r="J726" s="18"/>
      <c r="K726" s="19"/>
      <c r="L726" s="20"/>
      <c r="M726" s="21"/>
      <c r="N726" s="21"/>
    </row>
    <row r="727" spans="2:14">
      <c r="B727" s="12"/>
      <c r="D727" s="13"/>
      <c r="E727" s="14"/>
      <c r="F727" s="26"/>
      <c r="G727" s="15"/>
      <c r="H727" s="16"/>
      <c r="I727" s="17"/>
      <c r="J727" s="18"/>
      <c r="K727" s="19"/>
      <c r="L727" s="20"/>
      <c r="M727" s="21"/>
      <c r="N727" s="21"/>
    </row>
    <row r="728" spans="2:14">
      <c r="B728" s="12"/>
      <c r="D728" s="13"/>
      <c r="E728" s="14"/>
      <c r="F728" s="26"/>
      <c r="G728" s="15"/>
      <c r="H728" s="16"/>
      <c r="I728" s="17"/>
      <c r="J728" s="18"/>
      <c r="K728" s="19"/>
      <c r="L728" s="20"/>
      <c r="M728" s="21"/>
      <c r="N728" s="21"/>
    </row>
    <row r="729" spans="2:14">
      <c r="B729" s="12"/>
      <c r="D729" s="13"/>
      <c r="E729" s="14"/>
      <c r="F729" s="26"/>
      <c r="G729" s="15"/>
      <c r="H729" s="16"/>
      <c r="I729" s="17"/>
      <c r="J729" s="18"/>
      <c r="K729" s="19"/>
      <c r="L729" s="20"/>
      <c r="M729" s="21"/>
      <c r="N729" s="21"/>
    </row>
    <row r="730" spans="2:14">
      <c r="B730" s="12"/>
      <c r="C730" s="24"/>
      <c r="D730" s="13"/>
      <c r="E730" s="14"/>
      <c r="F730" s="23"/>
      <c r="G730" s="15"/>
      <c r="H730" s="16"/>
      <c r="I730" s="17"/>
      <c r="J730" s="18"/>
      <c r="K730" s="19"/>
      <c r="L730" s="20"/>
      <c r="M730" s="21"/>
      <c r="N730" s="21"/>
    </row>
    <row r="731" spans="2:14">
      <c r="B731" s="12"/>
      <c r="C731" s="24"/>
      <c r="D731" s="13"/>
      <c r="E731" s="14"/>
      <c r="F731" s="23"/>
      <c r="G731" s="15"/>
      <c r="H731" s="16"/>
      <c r="I731" s="17"/>
      <c r="J731" s="18"/>
      <c r="K731" s="19"/>
      <c r="L731" s="20"/>
      <c r="M731" s="21"/>
      <c r="N731" s="21"/>
    </row>
    <row r="732" spans="2:14">
      <c r="B732" s="12"/>
      <c r="C732" s="24"/>
      <c r="D732" s="13"/>
      <c r="E732" s="14"/>
      <c r="F732" s="23"/>
      <c r="G732" s="15"/>
      <c r="H732" s="16"/>
      <c r="I732" s="17"/>
      <c r="J732" s="18"/>
      <c r="K732" s="19"/>
      <c r="L732" s="20"/>
      <c r="M732" s="21"/>
      <c r="N732" s="21"/>
    </row>
    <row r="733" spans="2:14">
      <c r="B733" s="12"/>
      <c r="C733" s="24"/>
      <c r="D733" s="13"/>
      <c r="E733" s="14"/>
      <c r="F733" s="23"/>
      <c r="G733" s="15"/>
      <c r="H733" s="16"/>
      <c r="I733" s="17"/>
      <c r="J733" s="18"/>
      <c r="K733" s="19"/>
      <c r="L733" s="20"/>
      <c r="M733" s="21"/>
      <c r="N733" s="21"/>
    </row>
    <row r="734" spans="2:14">
      <c r="B734" s="12"/>
      <c r="C734" s="24"/>
      <c r="D734" s="13"/>
      <c r="E734" s="14"/>
      <c r="F734" s="23"/>
      <c r="G734" s="15"/>
      <c r="H734" s="16"/>
      <c r="I734" s="17"/>
      <c r="J734" s="18"/>
      <c r="K734" s="19"/>
      <c r="L734" s="20"/>
      <c r="M734" s="21"/>
      <c r="N734" s="21"/>
    </row>
    <row r="735" spans="2:14">
      <c r="B735" s="12"/>
      <c r="C735" s="24"/>
      <c r="D735" s="13"/>
      <c r="E735" s="14"/>
      <c r="F735" s="23"/>
      <c r="G735" s="15"/>
      <c r="H735" s="16"/>
      <c r="I735" s="17"/>
      <c r="J735" s="18"/>
      <c r="K735" s="19"/>
      <c r="L735" s="20"/>
      <c r="M735" s="21"/>
      <c r="N735" s="21"/>
    </row>
    <row r="736" spans="2:14">
      <c r="B736" s="12"/>
      <c r="C736" s="24"/>
      <c r="D736" s="13"/>
      <c r="E736" s="14"/>
      <c r="F736" s="23"/>
      <c r="G736" s="15"/>
      <c r="H736" s="16"/>
      <c r="I736" s="17"/>
      <c r="J736" s="18"/>
      <c r="K736" s="19"/>
      <c r="L736" s="20"/>
      <c r="M736" s="21"/>
      <c r="N736" s="21"/>
    </row>
    <row r="737" spans="1:14">
      <c r="B737" s="12"/>
      <c r="C737" s="24"/>
      <c r="D737" s="13"/>
      <c r="E737" s="14"/>
      <c r="F737" s="23"/>
      <c r="G737" s="15"/>
      <c r="H737" s="16"/>
      <c r="I737" s="17"/>
      <c r="J737" s="18"/>
      <c r="K737" s="19"/>
      <c r="L737" s="20"/>
      <c r="M737" s="21"/>
      <c r="N737" s="21"/>
    </row>
    <row r="738" spans="1:14">
      <c r="B738" s="12"/>
      <c r="C738" s="24"/>
      <c r="D738" s="13"/>
      <c r="E738" s="14"/>
      <c r="F738" s="23"/>
      <c r="G738" s="15"/>
      <c r="H738" s="16"/>
      <c r="I738" s="17"/>
      <c r="J738" s="18"/>
      <c r="K738" s="19"/>
      <c r="L738" s="20"/>
      <c r="M738" s="21"/>
      <c r="N738" s="21"/>
    </row>
    <row r="739" spans="1:14">
      <c r="B739" s="12"/>
      <c r="C739" s="24"/>
      <c r="D739" s="13"/>
      <c r="E739" s="14"/>
      <c r="F739" s="22"/>
      <c r="G739" s="15"/>
      <c r="H739" s="16"/>
      <c r="I739" s="17"/>
      <c r="J739" s="18"/>
      <c r="K739" s="19"/>
      <c r="L739" s="20"/>
      <c r="M739" s="21"/>
      <c r="N739" s="21"/>
    </row>
    <row r="740" spans="1:14">
      <c r="B740" s="12"/>
      <c r="C740" s="24"/>
      <c r="D740" s="13"/>
      <c r="E740" s="14"/>
      <c r="F740" s="22"/>
      <c r="G740" s="15"/>
      <c r="H740" s="16"/>
      <c r="I740" s="17"/>
      <c r="J740" s="18"/>
      <c r="K740" s="19"/>
      <c r="L740" s="20"/>
      <c r="M740" s="21"/>
      <c r="N740" s="21"/>
    </row>
    <row r="741" spans="1:14">
      <c r="B741" s="12"/>
      <c r="C741" s="24"/>
      <c r="D741" s="13"/>
      <c r="E741" s="14"/>
      <c r="F741" s="22"/>
      <c r="G741" s="15"/>
      <c r="H741" s="16"/>
      <c r="I741" s="17"/>
      <c r="J741" s="18"/>
      <c r="K741" s="19"/>
      <c r="L741" s="20"/>
      <c r="M741" s="21"/>
      <c r="N741" s="21"/>
    </row>
    <row r="742" spans="1:14">
      <c r="B742" s="12"/>
      <c r="C742" s="24"/>
      <c r="D742" s="13"/>
      <c r="E742" s="14"/>
      <c r="F742" s="22"/>
      <c r="G742" s="15"/>
      <c r="H742" s="16"/>
      <c r="I742" s="17"/>
      <c r="J742" s="18"/>
      <c r="K742" s="19"/>
      <c r="L742" s="20"/>
      <c r="M742" s="21"/>
      <c r="N742" s="21"/>
    </row>
    <row r="743" spans="1:14">
      <c r="B743" s="12"/>
      <c r="C743" s="24"/>
      <c r="D743" s="13"/>
      <c r="E743" s="14"/>
      <c r="F743" s="23"/>
      <c r="G743" s="15"/>
      <c r="H743" s="16"/>
      <c r="I743" s="17"/>
      <c r="J743" s="18"/>
      <c r="K743" s="19"/>
      <c r="L743" s="20"/>
      <c r="M743" s="21"/>
      <c r="N743" s="21"/>
    </row>
    <row r="744" spans="1:14">
      <c r="A744" s="24"/>
      <c r="B744" s="12"/>
      <c r="C744" s="24"/>
      <c r="D744" s="13"/>
      <c r="E744" s="14"/>
      <c r="F744" s="23"/>
      <c r="G744" s="15"/>
      <c r="H744" s="16"/>
      <c r="I744" s="17"/>
      <c r="J744" s="18"/>
      <c r="K744" s="19"/>
      <c r="L744" s="20"/>
      <c r="M744" s="21"/>
      <c r="N744" s="21"/>
    </row>
    <row r="745" spans="1:14">
      <c r="A745" s="24"/>
      <c r="B745" s="12"/>
      <c r="C745" s="24"/>
      <c r="D745" s="13"/>
      <c r="E745" s="14"/>
      <c r="F745" s="23"/>
      <c r="G745" s="15"/>
      <c r="H745" s="16"/>
      <c r="I745" s="17"/>
      <c r="J745" s="18"/>
      <c r="K745" s="19"/>
      <c r="L745" s="20"/>
      <c r="M745" s="21"/>
      <c r="N745" s="21"/>
    </row>
    <row r="746" spans="1:14">
      <c r="A746" s="24"/>
      <c r="B746" s="12"/>
      <c r="C746" s="24"/>
      <c r="D746" s="13"/>
      <c r="E746" s="14"/>
      <c r="F746" s="22"/>
      <c r="G746" s="15"/>
      <c r="H746" s="16"/>
      <c r="I746" s="17"/>
      <c r="J746" s="18"/>
      <c r="K746" s="19"/>
      <c r="L746" s="20"/>
      <c r="M746" s="21"/>
      <c r="N746" s="21"/>
    </row>
    <row r="747" spans="1:14">
      <c r="A747" s="24"/>
      <c r="B747" s="12"/>
      <c r="C747" s="24"/>
      <c r="D747" s="13"/>
      <c r="E747" s="14"/>
      <c r="F747" s="23"/>
      <c r="G747" s="15"/>
      <c r="H747" s="16"/>
      <c r="I747" s="17"/>
      <c r="J747" s="18"/>
      <c r="K747" s="19"/>
      <c r="L747" s="20"/>
      <c r="M747" s="21"/>
      <c r="N747" s="21"/>
    </row>
    <row r="748" spans="1:14">
      <c r="A748" s="24"/>
      <c r="B748" s="12"/>
      <c r="C748" s="24"/>
      <c r="D748" s="13"/>
      <c r="E748" s="14"/>
      <c r="F748" s="22"/>
      <c r="G748" s="15"/>
      <c r="H748" s="16"/>
      <c r="I748" s="17"/>
      <c r="J748" s="18"/>
      <c r="K748" s="19"/>
      <c r="L748" s="20"/>
      <c r="M748" s="21"/>
      <c r="N748" s="21"/>
    </row>
    <row r="749" spans="1:14">
      <c r="A749" s="24"/>
      <c r="B749" s="12"/>
      <c r="C749" s="24"/>
      <c r="D749" s="13"/>
      <c r="E749" s="14"/>
      <c r="F749" s="23"/>
      <c r="G749" s="15"/>
      <c r="H749" s="16"/>
      <c r="I749" s="17"/>
      <c r="J749" s="18"/>
      <c r="K749" s="19"/>
      <c r="L749" s="20"/>
      <c r="M749" s="21"/>
      <c r="N749" s="21"/>
    </row>
    <row r="750" spans="1:14">
      <c r="A750" s="24"/>
      <c r="B750" s="12"/>
      <c r="C750" s="24"/>
      <c r="D750" s="13"/>
      <c r="E750" s="14"/>
      <c r="F750" s="23"/>
      <c r="G750" s="15"/>
      <c r="H750" s="16"/>
      <c r="I750" s="17"/>
      <c r="J750" s="18"/>
      <c r="K750" s="19"/>
      <c r="L750" s="20"/>
      <c r="M750" s="21"/>
      <c r="N750" s="21"/>
    </row>
    <row r="751" spans="1:14">
      <c r="A751" s="24"/>
      <c r="B751" s="12"/>
      <c r="C751" s="24"/>
      <c r="D751" s="13"/>
      <c r="E751" s="14"/>
      <c r="F751" s="23"/>
      <c r="G751" s="15"/>
      <c r="H751" s="16"/>
      <c r="I751" s="17"/>
      <c r="J751" s="18"/>
      <c r="K751" s="19"/>
      <c r="L751" s="20"/>
      <c r="M751" s="21"/>
      <c r="N751" s="21"/>
    </row>
    <row r="752" spans="1:14">
      <c r="A752" s="24"/>
      <c r="B752" s="12"/>
      <c r="C752" s="24"/>
      <c r="D752" s="13"/>
      <c r="E752" s="14"/>
      <c r="F752" s="23"/>
      <c r="G752" s="15"/>
      <c r="H752" s="16"/>
      <c r="I752" s="17"/>
      <c r="J752" s="18"/>
      <c r="K752" s="19"/>
      <c r="L752" s="20"/>
      <c r="M752" s="21"/>
      <c r="N752" s="21"/>
    </row>
    <row r="753" spans="1:14">
      <c r="A753" s="24"/>
      <c r="B753" s="12"/>
      <c r="C753" s="24"/>
      <c r="D753" s="13"/>
      <c r="E753" s="14"/>
      <c r="F753" s="23"/>
      <c r="G753" s="15"/>
      <c r="H753" s="16"/>
      <c r="I753" s="17"/>
      <c r="J753" s="18"/>
      <c r="K753" s="19"/>
      <c r="L753" s="20"/>
      <c r="M753" s="21"/>
      <c r="N753" s="21"/>
    </row>
    <row r="754" spans="1:14">
      <c r="A754" s="24"/>
      <c r="B754" s="12"/>
      <c r="C754" s="24"/>
      <c r="D754" s="13"/>
      <c r="E754" s="14"/>
      <c r="F754" s="23"/>
      <c r="G754" s="15"/>
      <c r="H754" s="16"/>
      <c r="I754" s="17"/>
      <c r="J754" s="18"/>
      <c r="K754" s="19"/>
      <c r="L754" s="20"/>
      <c r="M754" s="21"/>
      <c r="N754" s="21"/>
    </row>
    <row r="755" spans="1:14">
      <c r="A755" s="24"/>
      <c r="B755" s="12"/>
      <c r="C755" s="24"/>
      <c r="D755" s="13"/>
      <c r="E755" s="14"/>
      <c r="F755" s="23"/>
      <c r="G755" s="15"/>
      <c r="H755" s="16"/>
      <c r="I755" s="17"/>
      <c r="J755" s="18"/>
      <c r="K755" s="19"/>
      <c r="L755" s="20"/>
      <c r="M755" s="21"/>
      <c r="N755" s="21"/>
    </row>
    <row r="756" spans="1:14">
      <c r="A756" s="24"/>
      <c r="B756" s="12"/>
      <c r="C756" s="24"/>
      <c r="D756" s="13"/>
      <c r="E756" s="14"/>
      <c r="F756" s="23"/>
      <c r="G756" s="15"/>
      <c r="H756" s="16"/>
      <c r="I756" s="17"/>
      <c r="J756" s="18"/>
      <c r="K756" s="19"/>
      <c r="L756" s="20"/>
      <c r="M756" s="21"/>
      <c r="N756" s="21"/>
    </row>
    <row r="757" spans="1:14">
      <c r="A757" s="24"/>
      <c r="B757" s="12"/>
      <c r="C757" s="24"/>
      <c r="D757" s="13"/>
      <c r="E757" s="14"/>
      <c r="F757" s="23"/>
      <c r="G757" s="15"/>
      <c r="H757" s="16"/>
      <c r="I757" s="17"/>
      <c r="J757" s="18"/>
      <c r="K757" s="19"/>
      <c r="L757" s="20"/>
      <c r="M757" s="21"/>
      <c r="N757" s="21"/>
    </row>
    <row r="758" spans="1:14">
      <c r="B758" s="12"/>
      <c r="D758" s="13"/>
      <c r="E758" s="14"/>
      <c r="F758" s="23"/>
      <c r="G758" s="15"/>
      <c r="H758" s="16"/>
      <c r="I758" s="17"/>
      <c r="J758" s="18"/>
      <c r="K758" s="19"/>
      <c r="L758" s="20"/>
      <c r="M758" s="21"/>
      <c r="N758" s="21"/>
    </row>
    <row r="759" spans="1:14">
      <c r="B759" s="12"/>
      <c r="D759" s="13"/>
      <c r="E759" s="14"/>
      <c r="F759" s="23"/>
      <c r="G759" s="15"/>
      <c r="H759" s="16"/>
      <c r="I759" s="17"/>
      <c r="J759" s="18"/>
      <c r="K759" s="19"/>
      <c r="L759" s="20"/>
      <c r="M759" s="21"/>
      <c r="N759" s="21"/>
    </row>
    <row r="760" spans="1:14">
      <c r="B760" s="12"/>
      <c r="D760" s="13"/>
      <c r="E760" s="14"/>
      <c r="F760" s="23"/>
      <c r="G760" s="15"/>
      <c r="H760" s="16"/>
      <c r="I760" s="17"/>
      <c r="J760" s="18"/>
      <c r="K760" s="19"/>
      <c r="L760" s="20"/>
      <c r="M760" s="21"/>
      <c r="N760" s="21"/>
    </row>
    <row r="761" spans="1:14">
      <c r="B761" s="12"/>
      <c r="D761" s="13"/>
      <c r="E761" s="14"/>
      <c r="F761" s="23"/>
      <c r="G761" s="15"/>
      <c r="H761" s="16"/>
      <c r="I761" s="17"/>
      <c r="J761" s="18"/>
      <c r="K761" s="19"/>
      <c r="L761" s="20"/>
      <c r="M761" s="21"/>
      <c r="N761" s="21"/>
    </row>
    <row r="762" spans="1:14">
      <c r="B762" s="12"/>
      <c r="D762" s="13"/>
      <c r="E762" s="14"/>
      <c r="F762" s="23"/>
      <c r="G762" s="15"/>
      <c r="H762" s="16"/>
      <c r="I762" s="17"/>
      <c r="J762" s="18"/>
      <c r="K762" s="19"/>
      <c r="L762" s="20"/>
      <c r="M762" s="21"/>
      <c r="N762" s="21"/>
    </row>
    <row r="763" spans="1:14">
      <c r="B763" s="12"/>
      <c r="D763" s="13"/>
      <c r="E763" s="14"/>
      <c r="F763" s="22"/>
      <c r="G763" s="15"/>
      <c r="H763" s="16"/>
      <c r="I763" s="17"/>
      <c r="J763" s="18"/>
      <c r="K763" s="19"/>
      <c r="L763" s="20"/>
      <c r="M763" s="21"/>
      <c r="N763" s="21"/>
    </row>
    <row r="764" spans="1:14">
      <c r="B764" s="12"/>
      <c r="D764" s="13"/>
      <c r="E764" s="14"/>
      <c r="F764" s="22"/>
      <c r="G764" s="15"/>
      <c r="H764" s="16"/>
      <c r="I764" s="17"/>
      <c r="J764" s="18"/>
      <c r="K764" s="19"/>
      <c r="L764" s="20"/>
      <c r="M764" s="21"/>
      <c r="N764" s="21"/>
    </row>
    <row r="765" spans="1:14">
      <c r="B765" s="12"/>
      <c r="D765" s="13"/>
      <c r="E765" s="14"/>
      <c r="F765" s="22"/>
      <c r="G765" s="15"/>
      <c r="H765" s="16"/>
      <c r="I765" s="17"/>
      <c r="J765" s="18"/>
      <c r="K765" s="19"/>
      <c r="L765" s="20"/>
      <c r="M765" s="21"/>
      <c r="N765" s="21"/>
    </row>
    <row r="766" spans="1:14">
      <c r="B766" s="12"/>
      <c r="D766" s="13"/>
      <c r="E766" s="14"/>
      <c r="F766" s="22"/>
      <c r="G766" s="15"/>
      <c r="H766" s="16"/>
      <c r="I766" s="17"/>
      <c r="J766" s="18"/>
      <c r="K766" s="19"/>
      <c r="L766" s="20"/>
      <c r="M766" s="21"/>
      <c r="N766" s="21"/>
    </row>
    <row r="767" spans="1:14">
      <c r="A767" s="28"/>
      <c r="B767" s="12"/>
      <c r="D767" s="13"/>
      <c r="E767" s="14"/>
      <c r="F767" s="26"/>
      <c r="G767" s="15"/>
      <c r="H767" s="16"/>
      <c r="I767" s="17"/>
      <c r="J767" s="18"/>
      <c r="K767" s="19"/>
      <c r="L767" s="20"/>
      <c r="M767" s="21"/>
      <c r="N767" s="21"/>
    </row>
    <row r="768" spans="1:14">
      <c r="B768" s="12"/>
      <c r="C768" s="24"/>
      <c r="D768" s="13"/>
      <c r="E768" s="14"/>
      <c r="F768" s="23"/>
      <c r="G768" s="15"/>
      <c r="H768" s="16"/>
      <c r="I768" s="17"/>
      <c r="J768" s="18"/>
      <c r="K768" s="19"/>
      <c r="L768" s="20"/>
      <c r="M768" s="21"/>
      <c r="N768" s="21"/>
    </row>
    <row r="769" spans="2:14">
      <c r="B769" s="12"/>
      <c r="C769" s="24"/>
      <c r="D769" s="13"/>
      <c r="E769" s="14"/>
      <c r="F769" s="23"/>
      <c r="G769" s="15"/>
      <c r="H769" s="16"/>
      <c r="I769" s="17"/>
      <c r="J769" s="18"/>
      <c r="K769" s="19"/>
      <c r="L769" s="20"/>
      <c r="M769" s="21"/>
      <c r="N769" s="21"/>
    </row>
    <row r="770" spans="2:14">
      <c r="B770" s="12"/>
      <c r="C770" s="24"/>
      <c r="D770" s="13"/>
      <c r="E770" s="14"/>
      <c r="F770" s="22"/>
      <c r="G770" s="15"/>
      <c r="H770" s="16"/>
      <c r="I770" s="17"/>
      <c r="J770" s="18"/>
      <c r="K770" s="19"/>
      <c r="L770" s="20"/>
      <c r="M770" s="21"/>
      <c r="N770" s="21"/>
    </row>
    <row r="771" spans="2:14">
      <c r="B771" s="12"/>
      <c r="C771" s="24"/>
      <c r="D771" s="13"/>
      <c r="E771" s="14"/>
      <c r="F771" s="23"/>
      <c r="G771" s="15"/>
      <c r="H771" s="16"/>
      <c r="I771" s="17"/>
      <c r="J771" s="18"/>
      <c r="K771" s="19"/>
      <c r="L771" s="20"/>
      <c r="M771" s="21"/>
      <c r="N771" s="21"/>
    </row>
    <row r="772" spans="2:14">
      <c r="B772" s="12"/>
      <c r="C772" s="24"/>
      <c r="D772" s="13"/>
      <c r="E772" s="14"/>
      <c r="F772" s="23"/>
      <c r="G772" s="15"/>
      <c r="H772" s="16"/>
      <c r="I772" s="17"/>
      <c r="J772" s="18"/>
      <c r="K772" s="19"/>
      <c r="L772" s="20"/>
      <c r="M772" s="21"/>
      <c r="N772" s="21"/>
    </row>
    <row r="773" spans="2:14">
      <c r="B773" s="12"/>
      <c r="C773" s="24"/>
      <c r="D773" s="13"/>
      <c r="E773" s="14"/>
      <c r="F773" s="23"/>
      <c r="G773" s="15"/>
      <c r="H773" s="16"/>
      <c r="I773" s="17"/>
      <c r="J773" s="18"/>
      <c r="K773" s="19"/>
      <c r="L773" s="20"/>
      <c r="M773" s="21"/>
      <c r="N773" s="21"/>
    </row>
    <row r="774" spans="2:14">
      <c r="B774" s="12"/>
      <c r="C774" s="24"/>
      <c r="D774" s="13"/>
      <c r="E774" s="14"/>
      <c r="F774" s="23"/>
      <c r="G774" s="15"/>
      <c r="H774" s="16"/>
      <c r="I774" s="17"/>
      <c r="J774" s="18"/>
      <c r="K774" s="19"/>
      <c r="L774" s="20"/>
      <c r="M774" s="21"/>
      <c r="N774" s="21"/>
    </row>
    <row r="775" spans="2:14">
      <c r="B775" s="12"/>
      <c r="C775" s="24"/>
      <c r="D775" s="13"/>
      <c r="E775" s="14"/>
      <c r="F775" s="23"/>
      <c r="G775" s="15"/>
      <c r="H775" s="16"/>
      <c r="I775" s="17"/>
      <c r="J775" s="18"/>
      <c r="K775" s="19"/>
      <c r="L775" s="20"/>
      <c r="M775" s="21"/>
      <c r="N775" s="21"/>
    </row>
    <row r="776" spans="2:14">
      <c r="B776" s="12"/>
      <c r="C776" s="24"/>
      <c r="D776" s="13"/>
      <c r="E776" s="14"/>
      <c r="F776" s="23"/>
      <c r="G776" s="15"/>
      <c r="H776" s="16"/>
      <c r="I776" s="17"/>
      <c r="J776" s="18"/>
      <c r="K776" s="19"/>
      <c r="L776" s="20"/>
      <c r="M776" s="21"/>
      <c r="N776" s="21"/>
    </row>
    <row r="777" spans="2:14">
      <c r="B777" s="12"/>
      <c r="C777" s="24"/>
      <c r="D777" s="13"/>
      <c r="E777" s="14"/>
      <c r="F777" s="23"/>
      <c r="G777" s="15"/>
      <c r="H777" s="16"/>
      <c r="I777" s="17"/>
      <c r="J777" s="18"/>
      <c r="K777" s="19"/>
      <c r="L777" s="20"/>
      <c r="M777" s="21"/>
      <c r="N777" s="21"/>
    </row>
    <row r="778" spans="2:14">
      <c r="B778" s="12"/>
      <c r="C778" s="24"/>
      <c r="D778" s="13"/>
      <c r="E778" s="14"/>
      <c r="F778" s="23"/>
      <c r="G778" s="15"/>
      <c r="H778" s="16"/>
      <c r="I778" s="17"/>
      <c r="J778" s="18"/>
      <c r="K778" s="19"/>
      <c r="L778" s="20"/>
      <c r="M778" s="21"/>
      <c r="N778" s="21"/>
    </row>
    <row r="779" spans="2:14">
      <c r="B779" s="12"/>
      <c r="C779" s="24"/>
      <c r="D779" s="13"/>
      <c r="E779" s="14"/>
      <c r="F779" s="23"/>
      <c r="G779" s="15"/>
      <c r="H779" s="16"/>
      <c r="I779" s="17"/>
      <c r="J779" s="18"/>
      <c r="K779" s="19"/>
      <c r="L779" s="20"/>
      <c r="M779" s="21"/>
      <c r="N779" s="21"/>
    </row>
    <row r="780" spans="2:14">
      <c r="B780" s="12"/>
      <c r="C780" s="24"/>
      <c r="D780" s="13"/>
      <c r="E780" s="14"/>
      <c r="F780" s="23"/>
      <c r="G780" s="15"/>
      <c r="H780" s="16"/>
      <c r="I780" s="17"/>
      <c r="J780" s="18"/>
      <c r="K780" s="19"/>
      <c r="L780" s="20"/>
      <c r="M780" s="21"/>
      <c r="N780" s="21"/>
    </row>
    <row r="781" spans="2:14">
      <c r="B781" s="12"/>
      <c r="C781" s="24"/>
      <c r="D781" s="13"/>
      <c r="E781" s="14"/>
      <c r="F781" s="23"/>
      <c r="G781" s="15"/>
      <c r="H781" s="16"/>
      <c r="I781" s="17"/>
      <c r="J781" s="18"/>
      <c r="K781" s="19"/>
      <c r="L781" s="20"/>
      <c r="M781" s="21"/>
      <c r="N781" s="21"/>
    </row>
    <row r="782" spans="2:14">
      <c r="B782" s="12"/>
      <c r="C782" s="24"/>
      <c r="D782" s="13"/>
      <c r="E782" s="14"/>
      <c r="F782" s="23"/>
      <c r="G782" s="15"/>
      <c r="H782" s="16"/>
      <c r="I782" s="17"/>
      <c r="J782" s="18"/>
      <c r="K782" s="19"/>
      <c r="L782" s="20"/>
      <c r="M782" s="21"/>
      <c r="N782" s="21"/>
    </row>
    <row r="783" spans="2:14">
      <c r="B783" s="12"/>
      <c r="C783" s="24"/>
      <c r="D783" s="13"/>
      <c r="E783" s="14"/>
      <c r="F783" s="23"/>
      <c r="G783" s="15"/>
      <c r="H783" s="16"/>
      <c r="I783" s="17"/>
      <c r="J783" s="18"/>
      <c r="K783" s="19"/>
      <c r="L783" s="20"/>
      <c r="M783" s="21"/>
      <c r="N783" s="21"/>
    </row>
    <row r="784" spans="2:14">
      <c r="B784" s="12"/>
      <c r="C784" s="24"/>
      <c r="D784" s="13"/>
      <c r="E784" s="14"/>
      <c r="F784" s="23"/>
      <c r="G784" s="15"/>
      <c r="H784" s="16"/>
      <c r="I784" s="17"/>
      <c r="J784" s="18"/>
      <c r="K784" s="19"/>
      <c r="L784" s="20"/>
      <c r="M784" s="21"/>
      <c r="N784" s="21"/>
    </row>
    <row r="785" spans="1:14">
      <c r="B785" s="12"/>
      <c r="C785" s="24"/>
      <c r="D785" s="13"/>
      <c r="E785" s="14"/>
      <c r="F785" s="23"/>
      <c r="G785" s="15"/>
      <c r="H785" s="16"/>
      <c r="I785" s="17"/>
      <c r="J785" s="18"/>
      <c r="K785" s="19"/>
      <c r="L785" s="20"/>
      <c r="M785" s="21"/>
      <c r="N785" s="21"/>
    </row>
    <row r="786" spans="1:14">
      <c r="B786" s="12"/>
      <c r="C786" s="24"/>
      <c r="D786" s="13"/>
      <c r="E786" s="14"/>
      <c r="F786" s="23"/>
      <c r="G786" s="15"/>
      <c r="H786" s="16"/>
      <c r="I786" s="17"/>
      <c r="J786" s="18"/>
      <c r="K786" s="19"/>
      <c r="L786" s="20"/>
      <c r="M786" s="21"/>
      <c r="N786" s="21"/>
    </row>
    <row r="787" spans="1:14">
      <c r="B787" s="12"/>
      <c r="C787" s="24"/>
      <c r="D787" s="13"/>
      <c r="E787" s="14"/>
      <c r="F787" s="23"/>
      <c r="G787" s="15"/>
      <c r="H787" s="16"/>
      <c r="I787" s="17"/>
      <c r="J787" s="18"/>
      <c r="K787" s="19"/>
      <c r="L787" s="20"/>
      <c r="M787" s="21"/>
      <c r="N787" s="21"/>
    </row>
    <row r="788" spans="1:14">
      <c r="B788" s="12"/>
      <c r="C788" s="24"/>
      <c r="D788" s="13"/>
      <c r="E788" s="14"/>
      <c r="F788" s="23"/>
      <c r="G788" s="15"/>
      <c r="H788" s="16"/>
      <c r="I788" s="17"/>
      <c r="J788" s="18"/>
      <c r="K788" s="19"/>
      <c r="L788" s="20"/>
      <c r="M788" s="21"/>
      <c r="N788" s="21"/>
    </row>
    <row r="789" spans="1:14">
      <c r="B789" s="12"/>
      <c r="C789" s="24"/>
      <c r="D789" s="13"/>
      <c r="E789" s="14"/>
      <c r="F789" s="23"/>
      <c r="G789" s="15"/>
      <c r="H789" s="16"/>
      <c r="I789" s="17"/>
      <c r="J789" s="18"/>
      <c r="K789" s="19"/>
      <c r="L789" s="20"/>
      <c r="M789" s="21"/>
      <c r="N789" s="21"/>
    </row>
    <row r="790" spans="1:14">
      <c r="B790" s="12"/>
      <c r="C790" s="24"/>
      <c r="D790" s="13"/>
      <c r="E790" s="14"/>
      <c r="F790" s="23"/>
      <c r="G790" s="15"/>
      <c r="H790" s="16"/>
      <c r="I790" s="17"/>
      <c r="J790" s="18"/>
      <c r="K790" s="19"/>
      <c r="L790" s="20"/>
      <c r="M790" s="21"/>
      <c r="N790" s="21"/>
    </row>
    <row r="791" spans="1:14">
      <c r="B791" s="12"/>
      <c r="C791" s="24"/>
      <c r="D791" s="13"/>
      <c r="E791" s="14"/>
      <c r="F791" s="23"/>
      <c r="G791" s="15"/>
      <c r="H791" s="16"/>
      <c r="I791" s="17"/>
      <c r="J791" s="18"/>
      <c r="K791" s="19"/>
      <c r="L791" s="20"/>
      <c r="M791" s="21"/>
      <c r="N791" s="21"/>
    </row>
    <row r="792" spans="1:14">
      <c r="B792" s="12"/>
      <c r="C792" s="24"/>
      <c r="D792" s="13"/>
      <c r="E792" s="14"/>
      <c r="F792" s="23"/>
      <c r="G792" s="15"/>
      <c r="H792" s="16"/>
      <c r="I792" s="17"/>
      <c r="J792" s="18"/>
      <c r="K792" s="19"/>
      <c r="L792" s="20"/>
      <c r="M792" s="21"/>
      <c r="N792" s="21"/>
    </row>
    <row r="793" spans="1:14">
      <c r="B793" s="12"/>
      <c r="C793" s="24"/>
      <c r="D793" s="13"/>
      <c r="E793" s="14"/>
      <c r="F793" s="23"/>
      <c r="G793" s="15"/>
      <c r="H793" s="16"/>
      <c r="I793" s="17"/>
      <c r="J793" s="18"/>
      <c r="K793" s="19"/>
      <c r="L793" s="20"/>
      <c r="M793" s="21"/>
      <c r="N793" s="21"/>
    </row>
    <row r="794" spans="1:14">
      <c r="B794" s="12"/>
      <c r="C794" s="24"/>
      <c r="D794" s="13"/>
      <c r="E794" s="14"/>
      <c r="F794" s="23"/>
      <c r="G794" s="15"/>
      <c r="H794" s="16"/>
      <c r="I794" s="17"/>
      <c r="J794" s="18"/>
      <c r="K794" s="19"/>
      <c r="L794" s="20"/>
      <c r="M794" s="21"/>
      <c r="N794" s="21"/>
    </row>
    <row r="795" spans="1:14">
      <c r="B795" s="12"/>
      <c r="C795" s="24"/>
      <c r="D795" s="13"/>
      <c r="E795" s="14"/>
      <c r="F795" s="22"/>
      <c r="G795" s="15"/>
      <c r="H795" s="16"/>
      <c r="I795" s="17"/>
      <c r="J795" s="18"/>
      <c r="K795" s="19"/>
      <c r="L795" s="20"/>
      <c r="M795" s="21"/>
      <c r="N795" s="21"/>
    </row>
    <row r="796" spans="1:14">
      <c r="B796" s="12"/>
      <c r="C796" s="24"/>
      <c r="D796" s="13"/>
      <c r="E796" s="14"/>
      <c r="F796" s="23"/>
      <c r="G796" s="15"/>
      <c r="H796" s="16"/>
      <c r="I796" s="17"/>
      <c r="J796" s="18"/>
      <c r="K796" s="19"/>
      <c r="L796" s="20"/>
      <c r="M796" s="21"/>
      <c r="N796" s="21"/>
    </row>
    <row r="797" spans="1:14">
      <c r="A797" s="25"/>
      <c r="B797" s="12"/>
      <c r="C797" s="25"/>
      <c r="D797" s="13"/>
      <c r="E797" s="14"/>
      <c r="F797" s="26"/>
      <c r="G797" s="15"/>
      <c r="H797" s="16"/>
      <c r="I797" s="17"/>
      <c r="J797" s="18"/>
      <c r="K797" s="19"/>
      <c r="L797" s="20"/>
      <c r="M797" s="21"/>
      <c r="N797" s="21"/>
    </row>
    <row r="798" spans="1:14">
      <c r="A798" s="29"/>
      <c r="B798" s="12"/>
      <c r="C798" s="25"/>
      <c r="D798" s="13"/>
      <c r="E798" s="14"/>
      <c r="F798" s="22"/>
      <c r="G798" s="15"/>
      <c r="H798" s="16"/>
      <c r="I798" s="17"/>
      <c r="J798" s="18"/>
      <c r="K798" s="19"/>
      <c r="L798" s="20"/>
      <c r="M798" s="21"/>
      <c r="N798" s="21"/>
    </row>
    <row r="799" spans="1:14">
      <c r="A799" s="29"/>
      <c r="B799" s="12"/>
      <c r="C799" s="25"/>
      <c r="D799" s="13"/>
      <c r="E799" s="14"/>
      <c r="F799" s="22"/>
      <c r="G799" s="15"/>
      <c r="H799" s="16"/>
      <c r="I799" s="17"/>
      <c r="J799" s="18"/>
      <c r="K799" s="19"/>
      <c r="L799" s="20"/>
      <c r="M799" s="21"/>
      <c r="N799" s="21"/>
    </row>
    <row r="800" spans="1:14">
      <c r="A800" s="29"/>
      <c r="B800" s="12"/>
      <c r="C800" s="25"/>
      <c r="D800" s="13"/>
      <c r="E800" s="14"/>
      <c r="F800" s="23"/>
      <c r="G800" s="15"/>
      <c r="H800" s="16"/>
      <c r="I800" s="17"/>
      <c r="J800" s="18"/>
      <c r="K800" s="19"/>
      <c r="L800" s="20"/>
      <c r="M800" s="21"/>
      <c r="N800" s="21"/>
    </row>
    <row r="801" spans="1:14">
      <c r="A801" s="29"/>
      <c r="B801" s="12"/>
      <c r="C801" s="25"/>
      <c r="D801" s="13"/>
      <c r="E801" s="14"/>
      <c r="F801" s="23"/>
      <c r="G801" s="15"/>
      <c r="H801" s="16"/>
      <c r="I801" s="17"/>
      <c r="J801" s="18"/>
      <c r="K801" s="19"/>
      <c r="L801" s="20"/>
      <c r="M801" s="21"/>
      <c r="N801" s="21"/>
    </row>
    <row r="802" spans="1:14">
      <c r="A802" s="29"/>
      <c r="B802" s="12"/>
      <c r="C802" s="25"/>
      <c r="D802" s="13"/>
      <c r="E802" s="14"/>
      <c r="F802" s="23"/>
      <c r="G802" s="15"/>
      <c r="H802" s="16"/>
      <c r="I802" s="17"/>
      <c r="J802" s="18"/>
      <c r="K802" s="19"/>
      <c r="L802" s="20"/>
      <c r="M802" s="21"/>
      <c r="N802" s="21"/>
    </row>
    <row r="803" spans="1:14">
      <c r="A803" s="29"/>
      <c r="B803" s="12"/>
      <c r="C803" s="25"/>
      <c r="D803" s="13"/>
      <c r="E803" s="14"/>
      <c r="F803" s="23"/>
      <c r="G803" s="15"/>
      <c r="H803" s="16"/>
      <c r="I803" s="17"/>
      <c r="J803" s="18"/>
      <c r="K803" s="19"/>
      <c r="L803" s="20"/>
      <c r="M803" s="21"/>
      <c r="N803" s="21"/>
    </row>
    <row r="804" spans="1:14">
      <c r="A804" s="29"/>
      <c r="B804" s="12"/>
      <c r="C804" s="25"/>
      <c r="D804" s="13"/>
      <c r="E804" s="14"/>
      <c r="F804" s="22"/>
      <c r="G804" s="15"/>
      <c r="H804" s="16"/>
      <c r="I804" s="17"/>
      <c r="J804" s="18"/>
      <c r="K804" s="19"/>
      <c r="L804" s="20"/>
      <c r="M804" s="21"/>
      <c r="N804" s="21"/>
    </row>
    <row r="805" spans="1:14">
      <c r="A805" s="29"/>
      <c r="B805" s="12"/>
      <c r="C805" s="25"/>
      <c r="D805" s="13"/>
      <c r="E805" s="14"/>
      <c r="F805" s="22"/>
      <c r="G805" s="15"/>
      <c r="H805" s="16"/>
      <c r="I805" s="17"/>
      <c r="J805" s="18"/>
      <c r="K805" s="19"/>
      <c r="L805" s="20"/>
      <c r="M805" s="21"/>
      <c r="N805" s="21"/>
    </row>
    <row r="806" spans="1:14">
      <c r="A806" s="29"/>
      <c r="B806" s="12"/>
      <c r="C806" s="29"/>
      <c r="D806" s="13"/>
      <c r="E806" s="14"/>
      <c r="F806" s="26"/>
      <c r="G806" s="15"/>
      <c r="H806" s="16"/>
      <c r="I806" s="17"/>
      <c r="J806" s="18"/>
      <c r="K806" s="19"/>
      <c r="L806" s="20"/>
      <c r="M806" s="21"/>
      <c r="N806" s="21"/>
    </row>
    <row r="807" spans="1:14">
      <c r="A807" s="29"/>
      <c r="B807" s="12"/>
      <c r="C807" s="29"/>
      <c r="D807" s="13"/>
      <c r="E807" s="14"/>
      <c r="F807" s="23"/>
      <c r="G807" s="15"/>
      <c r="H807" s="16"/>
      <c r="I807" s="17"/>
      <c r="J807" s="18"/>
      <c r="K807" s="19"/>
      <c r="L807" s="20"/>
      <c r="M807" s="21"/>
      <c r="N807" s="21"/>
    </row>
    <row r="808" spans="1:14">
      <c r="A808" s="29"/>
      <c r="B808" s="12"/>
      <c r="C808" s="29"/>
      <c r="D808" s="13"/>
      <c r="E808" s="14"/>
      <c r="F808" s="23"/>
      <c r="G808" s="15"/>
      <c r="H808" s="16"/>
      <c r="I808" s="17"/>
      <c r="J808" s="18"/>
      <c r="K808" s="19"/>
      <c r="L808" s="20"/>
      <c r="M808" s="21"/>
      <c r="N808" s="21"/>
    </row>
    <row r="809" spans="1:14">
      <c r="A809" s="29"/>
      <c r="B809" s="12"/>
      <c r="C809" s="29"/>
      <c r="D809" s="13"/>
      <c r="E809" s="14"/>
      <c r="F809" s="23"/>
      <c r="G809" s="15"/>
      <c r="H809" s="16"/>
      <c r="I809" s="17"/>
      <c r="J809" s="18"/>
      <c r="K809" s="19"/>
      <c r="L809" s="20"/>
      <c r="M809" s="21"/>
      <c r="N809" s="21"/>
    </row>
    <row r="810" spans="1:14">
      <c r="A810" s="29"/>
      <c r="B810" s="12"/>
      <c r="C810" s="29"/>
      <c r="D810" s="13"/>
      <c r="E810" s="14"/>
      <c r="F810" s="23"/>
      <c r="G810" s="15"/>
      <c r="H810" s="16"/>
      <c r="I810" s="17"/>
      <c r="J810" s="18"/>
      <c r="K810" s="19"/>
      <c r="L810" s="20"/>
      <c r="M810" s="21"/>
      <c r="N810" s="21"/>
    </row>
    <row r="811" spans="1:14">
      <c r="A811" s="29"/>
      <c r="B811" s="12"/>
      <c r="C811" s="29"/>
      <c r="D811" s="13"/>
      <c r="E811" s="14"/>
      <c r="F811" s="23"/>
      <c r="G811" s="15"/>
      <c r="H811" s="16"/>
      <c r="I811" s="17"/>
      <c r="J811" s="18"/>
      <c r="K811" s="19"/>
      <c r="L811" s="20"/>
      <c r="M811" s="21"/>
      <c r="N811" s="21"/>
    </row>
    <row r="812" spans="1:14">
      <c r="A812" s="29"/>
      <c r="B812" s="12"/>
      <c r="C812" s="29"/>
      <c r="D812" s="13"/>
      <c r="E812" s="14"/>
      <c r="F812" s="26"/>
      <c r="G812" s="15"/>
      <c r="H812" s="16"/>
      <c r="I812" s="17"/>
      <c r="J812" s="18"/>
      <c r="K812" s="19"/>
      <c r="L812" s="20"/>
      <c r="M812" s="21"/>
      <c r="N812" s="21"/>
    </row>
    <row r="813" spans="1:14">
      <c r="A813" s="29"/>
      <c r="B813" s="12"/>
      <c r="C813" s="29"/>
      <c r="D813" s="13"/>
      <c r="E813" s="14"/>
      <c r="F813" s="22"/>
      <c r="G813" s="15"/>
      <c r="H813" s="16"/>
      <c r="I813" s="17"/>
      <c r="J813" s="18"/>
      <c r="K813" s="19"/>
      <c r="L813" s="20"/>
      <c r="M813" s="21"/>
      <c r="N813" s="21"/>
    </row>
    <row r="814" spans="1:14">
      <c r="A814" s="29"/>
      <c r="B814" s="12"/>
      <c r="C814" s="29"/>
      <c r="D814" s="13"/>
      <c r="E814" s="14"/>
      <c r="F814" s="22"/>
      <c r="G814" s="15"/>
      <c r="H814" s="16"/>
      <c r="I814" s="17"/>
      <c r="J814" s="18"/>
      <c r="K814" s="19"/>
      <c r="L814" s="20"/>
      <c r="M814" s="21"/>
      <c r="N814" s="21"/>
    </row>
    <row r="815" spans="1:14">
      <c r="A815" s="29"/>
      <c r="B815" s="12"/>
      <c r="C815" s="29"/>
      <c r="D815" s="13"/>
      <c r="E815" s="14"/>
      <c r="F815" s="22"/>
      <c r="G815" s="15"/>
      <c r="H815" s="16"/>
      <c r="I815" s="17"/>
      <c r="J815" s="18"/>
      <c r="K815" s="19"/>
      <c r="L815" s="20"/>
      <c r="M815" s="21"/>
      <c r="N815" s="21"/>
    </row>
    <row r="816" spans="1:14">
      <c r="A816" s="29"/>
      <c r="B816" s="12"/>
      <c r="C816" s="29"/>
      <c r="D816" s="13"/>
      <c r="E816" s="14"/>
      <c r="F816" s="23"/>
      <c r="G816" s="15"/>
      <c r="H816" s="16"/>
      <c r="I816" s="17"/>
      <c r="J816" s="18"/>
      <c r="K816" s="19"/>
      <c r="L816" s="20"/>
      <c r="M816" s="21"/>
      <c r="N816" s="21"/>
    </row>
    <row r="817" spans="1:14">
      <c r="A817" s="29"/>
      <c r="B817" s="12"/>
      <c r="C817" s="29"/>
      <c r="D817" s="13"/>
      <c r="E817" s="14"/>
      <c r="F817" s="22"/>
      <c r="G817" s="15"/>
      <c r="H817" s="16"/>
      <c r="I817" s="17"/>
      <c r="J817" s="18"/>
      <c r="K817" s="19"/>
      <c r="L817" s="20"/>
      <c r="M817" s="21"/>
      <c r="N817" s="21"/>
    </row>
    <row r="818" spans="1:14">
      <c r="A818" s="29"/>
      <c r="B818" s="12"/>
      <c r="C818" s="29"/>
      <c r="D818" s="13"/>
      <c r="E818" s="14"/>
      <c r="F818" s="22"/>
      <c r="G818" s="15"/>
      <c r="H818" s="16"/>
      <c r="I818" s="17"/>
      <c r="J818" s="18"/>
      <c r="K818" s="19"/>
      <c r="L818" s="20"/>
      <c r="M818" s="21"/>
      <c r="N818" s="21"/>
    </row>
    <row r="819" spans="1:14">
      <c r="A819" s="29"/>
      <c r="B819" s="12"/>
      <c r="C819" s="29"/>
      <c r="D819" s="13"/>
      <c r="E819" s="14"/>
      <c r="F819" s="23"/>
      <c r="G819" s="15"/>
      <c r="H819" s="16"/>
      <c r="I819" s="17"/>
      <c r="J819" s="18"/>
      <c r="K819" s="19"/>
      <c r="L819" s="20"/>
      <c r="M819" s="21"/>
      <c r="N819" s="21"/>
    </row>
    <row r="820" spans="1:14">
      <c r="A820" s="29"/>
      <c r="B820" s="12"/>
      <c r="C820" s="29"/>
      <c r="D820" s="13"/>
      <c r="E820" s="14"/>
      <c r="F820" s="23"/>
      <c r="G820" s="15"/>
      <c r="H820" s="16"/>
      <c r="I820" s="17"/>
      <c r="J820" s="18"/>
      <c r="K820" s="19"/>
      <c r="L820" s="20"/>
      <c r="M820" s="21"/>
      <c r="N820" s="21"/>
    </row>
    <row r="821" spans="1:14">
      <c r="A821" s="29"/>
      <c r="B821" s="12"/>
      <c r="C821" s="29"/>
      <c r="D821" s="13"/>
      <c r="E821" s="14"/>
      <c r="F821" s="23"/>
      <c r="G821" s="15"/>
      <c r="H821" s="16"/>
      <c r="I821" s="17"/>
      <c r="J821" s="18"/>
      <c r="K821" s="19"/>
      <c r="L821" s="20"/>
      <c r="M821" s="21"/>
      <c r="N821" s="21"/>
    </row>
    <row r="822" spans="1:14">
      <c r="A822" s="29"/>
      <c r="B822" s="12"/>
      <c r="C822" s="29"/>
      <c r="D822" s="13"/>
      <c r="E822" s="14"/>
      <c r="F822" s="23"/>
      <c r="G822" s="15"/>
      <c r="H822" s="16"/>
      <c r="I822" s="17"/>
      <c r="J822" s="18"/>
      <c r="K822" s="19"/>
      <c r="L822" s="20"/>
      <c r="M822" s="21"/>
      <c r="N822" s="21"/>
    </row>
    <row r="823" spans="1:14">
      <c r="A823" s="29"/>
      <c r="B823" s="12"/>
      <c r="C823" s="29"/>
      <c r="D823" s="13"/>
      <c r="E823" s="14"/>
      <c r="F823" s="23"/>
      <c r="G823" s="15"/>
      <c r="H823" s="16"/>
      <c r="I823" s="17"/>
      <c r="J823" s="18"/>
      <c r="K823" s="19"/>
      <c r="L823" s="20"/>
      <c r="M823" s="21"/>
      <c r="N823" s="21"/>
    </row>
    <row r="824" spans="1:14">
      <c r="A824" s="29"/>
      <c r="B824" s="12"/>
      <c r="C824" s="29"/>
      <c r="D824" s="13"/>
      <c r="E824" s="14"/>
      <c r="F824" s="23"/>
      <c r="G824" s="15"/>
      <c r="H824" s="16"/>
      <c r="I824" s="17"/>
      <c r="J824" s="18"/>
      <c r="K824" s="19"/>
      <c r="L824" s="20"/>
      <c r="M824" s="21"/>
      <c r="N824" s="21"/>
    </row>
    <row r="825" spans="1:14">
      <c r="A825" s="29"/>
      <c r="B825" s="12"/>
      <c r="C825" s="29"/>
      <c r="D825" s="13"/>
      <c r="E825" s="14"/>
      <c r="F825" s="23"/>
      <c r="G825" s="15"/>
      <c r="H825" s="16"/>
      <c r="I825" s="17"/>
      <c r="J825" s="18"/>
      <c r="K825" s="19"/>
      <c r="L825" s="20"/>
      <c r="M825" s="21"/>
      <c r="N825" s="21"/>
    </row>
    <row r="826" spans="1:14">
      <c r="A826" s="29"/>
      <c r="B826" s="12"/>
      <c r="C826" s="29"/>
      <c r="D826" s="13"/>
      <c r="E826" s="14"/>
      <c r="F826" s="22"/>
      <c r="G826" s="15"/>
      <c r="H826" s="16"/>
      <c r="I826" s="17"/>
      <c r="J826" s="18"/>
      <c r="K826" s="19"/>
      <c r="L826" s="20"/>
      <c r="M826" s="21"/>
      <c r="N826" s="21"/>
    </row>
    <row r="827" spans="1:14">
      <c r="A827" s="29"/>
      <c r="B827" s="12"/>
      <c r="C827" s="29"/>
      <c r="D827" s="13"/>
      <c r="E827" s="14"/>
      <c r="F827" s="22"/>
      <c r="G827" s="15"/>
      <c r="H827" s="16"/>
      <c r="I827" s="17"/>
      <c r="J827" s="18"/>
      <c r="K827" s="19"/>
      <c r="L827" s="20"/>
      <c r="M827" s="21"/>
      <c r="N827" s="21"/>
    </row>
    <row r="828" spans="1:14">
      <c r="A828" s="29"/>
      <c r="B828" s="12"/>
      <c r="C828" s="29"/>
      <c r="D828" s="13"/>
      <c r="E828" s="14"/>
      <c r="F828" s="22"/>
      <c r="G828" s="15"/>
      <c r="H828" s="16"/>
      <c r="I828" s="17"/>
      <c r="J828" s="18"/>
      <c r="K828" s="19"/>
      <c r="L828" s="20"/>
      <c r="M828" s="21"/>
      <c r="N828" s="21"/>
    </row>
    <row r="829" spans="1:14">
      <c r="A829" s="29"/>
      <c r="B829" s="12"/>
      <c r="C829" s="29"/>
      <c r="D829" s="13"/>
      <c r="E829" s="14"/>
      <c r="F829" s="26"/>
      <c r="G829" s="15"/>
      <c r="H829" s="16"/>
      <c r="I829" s="17"/>
      <c r="J829" s="18"/>
      <c r="K829" s="19"/>
      <c r="L829" s="20"/>
      <c r="M829" s="21"/>
      <c r="N829" s="21"/>
    </row>
    <row r="830" spans="1:14">
      <c r="A830" s="29"/>
      <c r="B830" s="12"/>
      <c r="C830" s="29"/>
      <c r="D830" s="13"/>
      <c r="E830" s="14"/>
      <c r="F830" s="26"/>
      <c r="G830" s="15"/>
      <c r="H830" s="16"/>
      <c r="I830" s="17"/>
      <c r="J830" s="18"/>
      <c r="K830" s="19"/>
      <c r="L830" s="20"/>
      <c r="M830" s="21"/>
      <c r="N830" s="21"/>
    </row>
    <row r="831" spans="1:14">
      <c r="A831" s="29"/>
      <c r="B831" s="12"/>
      <c r="C831" s="29"/>
      <c r="D831" s="13"/>
      <c r="E831" s="14"/>
      <c r="F831" s="26"/>
      <c r="G831" s="15"/>
      <c r="H831" s="16"/>
      <c r="I831" s="17"/>
      <c r="J831" s="18"/>
      <c r="K831" s="19"/>
      <c r="L831" s="20"/>
      <c r="M831" s="21"/>
      <c r="N831" s="21"/>
    </row>
    <row r="832" spans="1:14">
      <c r="A832" s="29"/>
      <c r="B832" s="12"/>
      <c r="C832" s="29"/>
      <c r="D832" s="13"/>
      <c r="E832" s="14"/>
      <c r="F832" s="26"/>
      <c r="G832" s="15"/>
      <c r="H832" s="16"/>
      <c r="I832" s="17"/>
      <c r="J832" s="18"/>
      <c r="K832" s="19"/>
      <c r="L832" s="20"/>
      <c r="M832" s="21"/>
      <c r="N832" s="21"/>
    </row>
    <row r="833" spans="1:14">
      <c r="A833" s="29"/>
      <c r="B833" s="12"/>
      <c r="C833" s="29"/>
      <c r="D833" s="13"/>
      <c r="E833" s="14"/>
      <c r="F833" s="26"/>
      <c r="G833" s="15"/>
      <c r="H833" s="16"/>
      <c r="I833" s="17"/>
      <c r="J833" s="18"/>
      <c r="K833" s="19"/>
      <c r="L833" s="20"/>
      <c r="M833" s="21"/>
      <c r="N833" s="21"/>
    </row>
    <row r="834" spans="1:14">
      <c r="A834" s="29"/>
      <c r="B834" s="12"/>
      <c r="C834" s="29"/>
      <c r="D834" s="13"/>
      <c r="E834" s="14"/>
      <c r="F834" s="26"/>
      <c r="G834" s="15"/>
      <c r="H834" s="16"/>
      <c r="I834" s="17"/>
      <c r="J834" s="18"/>
      <c r="K834" s="19"/>
      <c r="L834" s="20"/>
      <c r="M834" s="21"/>
      <c r="N834" s="21"/>
    </row>
    <row r="835" spans="1:14">
      <c r="A835" s="29"/>
      <c r="B835" s="12"/>
      <c r="C835" s="29"/>
      <c r="D835" s="13"/>
      <c r="E835" s="14"/>
      <c r="F835" s="26"/>
      <c r="G835" s="15"/>
      <c r="H835" s="16"/>
      <c r="I835" s="17"/>
      <c r="J835" s="18"/>
      <c r="K835" s="19"/>
      <c r="L835" s="20"/>
      <c r="M835" s="21"/>
      <c r="N835" s="21"/>
    </row>
    <row r="836" spans="1:14">
      <c r="A836" s="29"/>
      <c r="B836" s="12"/>
      <c r="C836" s="29"/>
      <c r="D836" s="13"/>
      <c r="E836" s="14"/>
      <c r="F836" s="26"/>
      <c r="G836" s="15"/>
      <c r="H836" s="16"/>
      <c r="I836" s="17"/>
      <c r="J836" s="18"/>
      <c r="K836" s="19"/>
      <c r="L836" s="20"/>
      <c r="M836" s="21"/>
      <c r="N836" s="21"/>
    </row>
    <row r="837" spans="1:14">
      <c r="A837" s="29"/>
      <c r="B837" s="12"/>
      <c r="C837" s="29"/>
      <c r="D837" s="13"/>
      <c r="E837" s="14"/>
      <c r="F837" s="26"/>
      <c r="G837" s="15"/>
      <c r="H837" s="16"/>
      <c r="I837" s="17"/>
      <c r="J837" s="18"/>
      <c r="K837" s="19"/>
      <c r="L837" s="20"/>
      <c r="M837" s="21"/>
      <c r="N837" s="21"/>
    </row>
    <row r="838" spans="1:14">
      <c r="A838" s="29"/>
      <c r="B838" s="12"/>
      <c r="C838" s="29"/>
      <c r="D838" s="13"/>
      <c r="E838" s="14"/>
      <c r="F838" s="26"/>
      <c r="G838" s="15"/>
      <c r="H838" s="16"/>
      <c r="I838" s="17"/>
      <c r="J838" s="18"/>
      <c r="K838" s="19"/>
      <c r="L838" s="20"/>
      <c r="M838" s="21"/>
      <c r="N838" s="21"/>
    </row>
    <row r="839" spans="1:14">
      <c r="A839" s="29"/>
      <c r="B839" s="12"/>
      <c r="C839" s="29"/>
      <c r="D839" s="13"/>
      <c r="E839" s="14"/>
      <c r="F839" s="26"/>
      <c r="G839" s="15"/>
      <c r="H839" s="16"/>
      <c r="I839" s="17"/>
      <c r="J839" s="18"/>
      <c r="K839" s="19"/>
      <c r="L839" s="20"/>
      <c r="M839" s="21"/>
      <c r="N839" s="21"/>
    </row>
    <row r="840" spans="1:14">
      <c r="A840" s="29"/>
      <c r="B840" s="12"/>
      <c r="C840" s="29"/>
      <c r="D840" s="13"/>
      <c r="E840" s="14"/>
      <c r="F840" s="26"/>
      <c r="G840" s="15"/>
      <c r="H840" s="16"/>
      <c r="I840" s="17"/>
      <c r="J840" s="18"/>
      <c r="K840" s="19"/>
      <c r="L840" s="20"/>
      <c r="M840" s="21"/>
      <c r="N840" s="21"/>
    </row>
    <row r="841" spans="1:14">
      <c r="A841" s="29"/>
      <c r="B841" s="12"/>
      <c r="C841" s="24"/>
      <c r="D841" s="13"/>
      <c r="E841" s="14"/>
      <c r="F841" s="26"/>
      <c r="G841" s="15"/>
      <c r="H841" s="16"/>
      <c r="I841" s="17"/>
      <c r="J841" s="18"/>
      <c r="K841" s="19"/>
      <c r="L841" s="20"/>
      <c r="M841" s="21"/>
      <c r="N841" s="21"/>
    </row>
    <row r="842" spans="1:14">
      <c r="A842" s="29"/>
      <c r="B842" s="12"/>
      <c r="C842" s="24"/>
      <c r="D842" s="13"/>
      <c r="E842" s="14"/>
      <c r="F842" s="26"/>
      <c r="G842" s="15"/>
      <c r="H842" s="16"/>
      <c r="I842" s="17"/>
      <c r="J842" s="18"/>
      <c r="K842" s="19"/>
      <c r="L842" s="20"/>
      <c r="M842" s="21"/>
      <c r="N842" s="21"/>
    </row>
    <row r="843" spans="1:14">
      <c r="A843" s="29"/>
      <c r="B843" s="12"/>
      <c r="C843" s="24"/>
      <c r="D843" s="13"/>
      <c r="E843" s="14"/>
      <c r="F843" s="26"/>
      <c r="G843" s="15"/>
      <c r="H843" s="16"/>
      <c r="I843" s="17"/>
      <c r="J843" s="18"/>
      <c r="K843" s="19"/>
      <c r="L843" s="20"/>
      <c r="M843" s="21"/>
      <c r="N843" s="21"/>
    </row>
    <row r="844" spans="1:14">
      <c r="A844" s="29"/>
      <c r="B844" s="12"/>
      <c r="C844" s="24"/>
      <c r="D844" s="13"/>
      <c r="E844" s="14"/>
      <c r="F844" s="26"/>
      <c r="G844" s="15"/>
      <c r="H844" s="16"/>
      <c r="I844" s="17"/>
      <c r="J844" s="18"/>
      <c r="K844" s="19"/>
      <c r="L844" s="20"/>
      <c r="M844" s="21"/>
      <c r="N844" s="21"/>
    </row>
    <row r="845" spans="1:14">
      <c r="A845" s="29"/>
      <c r="B845" s="12"/>
      <c r="C845" s="24"/>
      <c r="D845" s="13"/>
      <c r="E845" s="14"/>
      <c r="F845" s="26"/>
      <c r="G845" s="15"/>
      <c r="H845" s="16"/>
      <c r="I845" s="17"/>
      <c r="J845" s="18"/>
      <c r="K845" s="19"/>
      <c r="L845" s="20"/>
      <c r="M845" s="21"/>
      <c r="N845" s="21"/>
    </row>
    <row r="846" spans="1:14">
      <c r="A846" s="29"/>
      <c r="B846" s="12"/>
      <c r="C846" s="24"/>
      <c r="D846" s="13"/>
      <c r="E846" s="14"/>
      <c r="F846" s="26"/>
      <c r="G846" s="15"/>
      <c r="H846" s="16"/>
      <c r="I846" s="17"/>
      <c r="J846" s="18"/>
      <c r="K846" s="19"/>
      <c r="L846" s="20"/>
      <c r="M846" s="21"/>
      <c r="N846" s="21"/>
    </row>
    <row r="847" spans="1:14">
      <c r="A847" s="29"/>
      <c r="B847" s="12"/>
      <c r="C847" s="24"/>
      <c r="D847" s="13"/>
      <c r="E847" s="14"/>
      <c r="F847" s="26"/>
      <c r="G847" s="15"/>
      <c r="H847" s="16"/>
      <c r="I847" s="17"/>
      <c r="J847" s="18"/>
      <c r="K847" s="19"/>
      <c r="L847" s="20"/>
      <c r="M847" s="21"/>
      <c r="N847" s="21"/>
    </row>
    <row r="848" spans="1:14">
      <c r="A848" s="29"/>
      <c r="B848" s="12"/>
      <c r="C848" s="24"/>
      <c r="D848" s="13"/>
      <c r="E848" s="14"/>
      <c r="F848" s="26"/>
      <c r="G848" s="15"/>
      <c r="H848" s="16"/>
      <c r="I848" s="17"/>
      <c r="J848" s="18"/>
      <c r="K848" s="19"/>
      <c r="L848" s="20"/>
      <c r="M848" s="21"/>
      <c r="N848" s="21"/>
    </row>
    <row r="849" spans="1:14">
      <c r="A849" s="29"/>
      <c r="B849" s="12"/>
      <c r="C849" s="24"/>
      <c r="D849" s="13"/>
      <c r="E849" s="14"/>
      <c r="F849" s="26"/>
      <c r="G849" s="15"/>
      <c r="H849" s="16"/>
      <c r="I849" s="17"/>
      <c r="J849" s="18"/>
      <c r="K849" s="19"/>
      <c r="L849" s="20"/>
      <c r="M849" s="21"/>
      <c r="N849" s="21"/>
    </row>
    <row r="850" spans="1:14">
      <c r="A850" s="29"/>
      <c r="B850" s="12"/>
      <c r="C850" s="24"/>
      <c r="D850" s="13"/>
      <c r="E850" s="14"/>
      <c r="F850" s="26"/>
      <c r="G850" s="15"/>
      <c r="H850" s="16"/>
      <c r="I850" s="17"/>
      <c r="J850" s="18"/>
      <c r="K850" s="19"/>
      <c r="L850" s="20"/>
      <c r="M850" s="21"/>
      <c r="N850" s="21"/>
    </row>
    <row r="851" spans="1:14">
      <c r="A851" s="29"/>
      <c r="B851" s="12"/>
      <c r="C851" s="24"/>
      <c r="D851" s="13"/>
      <c r="E851" s="14"/>
      <c r="F851" s="26"/>
      <c r="G851" s="15"/>
      <c r="H851" s="16"/>
      <c r="I851" s="17"/>
      <c r="J851" s="18"/>
      <c r="K851" s="19"/>
      <c r="L851" s="20"/>
      <c r="M851" s="21"/>
      <c r="N851" s="21"/>
    </row>
    <row r="852" spans="1:14">
      <c r="A852" s="29"/>
      <c r="B852" s="12"/>
      <c r="C852" s="24"/>
      <c r="D852" s="13"/>
      <c r="E852" s="14"/>
      <c r="F852" s="26"/>
      <c r="G852" s="15"/>
      <c r="H852" s="16"/>
      <c r="I852" s="17"/>
      <c r="J852" s="18"/>
      <c r="K852" s="19"/>
      <c r="L852" s="20"/>
      <c r="M852" s="21"/>
      <c r="N852" s="21"/>
    </row>
    <row r="853" spans="1:14">
      <c r="A853" s="29"/>
      <c r="B853" s="12"/>
      <c r="C853" s="24"/>
      <c r="D853" s="13"/>
      <c r="E853" s="14"/>
      <c r="F853" s="26"/>
      <c r="G853" s="15"/>
      <c r="H853" s="16"/>
      <c r="I853" s="17"/>
      <c r="J853" s="18"/>
      <c r="K853" s="19"/>
      <c r="L853" s="20"/>
      <c r="M853" s="21"/>
      <c r="N853" s="21"/>
    </row>
    <row r="854" spans="1:14">
      <c r="A854" s="29"/>
      <c r="B854" s="12"/>
      <c r="C854" s="24"/>
      <c r="D854" s="13"/>
      <c r="E854" s="14"/>
      <c r="F854" s="26"/>
      <c r="G854" s="15"/>
      <c r="H854" s="16"/>
      <c r="I854" s="17"/>
      <c r="J854" s="18"/>
      <c r="K854" s="19"/>
      <c r="L854" s="20"/>
      <c r="M854" s="21"/>
      <c r="N854" s="21"/>
    </row>
    <row r="855" spans="1:14">
      <c r="A855" s="29"/>
      <c r="B855" s="12"/>
      <c r="C855" s="24"/>
      <c r="D855" s="13"/>
      <c r="E855" s="14"/>
      <c r="F855" s="26"/>
      <c r="G855" s="15"/>
      <c r="H855" s="16"/>
      <c r="I855" s="17"/>
      <c r="J855" s="18"/>
      <c r="K855" s="19"/>
      <c r="L855" s="20"/>
      <c r="M855" s="21"/>
      <c r="N855" s="21"/>
    </row>
    <row r="856" spans="1:14">
      <c r="A856" s="29"/>
      <c r="B856" s="12"/>
      <c r="C856" s="29"/>
      <c r="D856" s="13"/>
      <c r="E856" s="14"/>
      <c r="F856" s="26"/>
      <c r="G856" s="15"/>
      <c r="H856" s="16"/>
      <c r="I856" s="17"/>
      <c r="J856" s="18"/>
      <c r="K856" s="19"/>
      <c r="L856" s="20"/>
      <c r="M856" s="21"/>
      <c r="N856" s="21"/>
    </row>
    <row r="857" spans="1:14">
      <c r="A857" s="29"/>
      <c r="B857" s="12"/>
      <c r="C857" s="29"/>
      <c r="D857" s="13"/>
      <c r="E857" s="14"/>
      <c r="F857" s="26"/>
      <c r="G857" s="15"/>
      <c r="H857" s="16"/>
      <c r="I857" s="17"/>
      <c r="J857" s="18"/>
      <c r="K857" s="19"/>
      <c r="L857" s="20"/>
      <c r="M857" s="21"/>
      <c r="N857" s="21"/>
    </row>
    <row r="858" spans="1:14">
      <c r="A858" s="29"/>
      <c r="B858" s="12"/>
      <c r="C858" s="29"/>
      <c r="D858" s="13"/>
      <c r="E858" s="14"/>
      <c r="F858" s="26"/>
      <c r="G858" s="15"/>
      <c r="H858" s="16"/>
      <c r="I858" s="17"/>
      <c r="J858" s="18"/>
      <c r="K858" s="19"/>
      <c r="L858" s="20"/>
      <c r="M858" s="21"/>
      <c r="N858" s="21"/>
    </row>
    <row r="859" spans="1:14">
      <c r="A859" s="29"/>
      <c r="B859" s="12"/>
      <c r="C859" s="29"/>
      <c r="D859" s="13"/>
      <c r="E859" s="14"/>
      <c r="F859" s="26"/>
      <c r="G859" s="15"/>
      <c r="H859" s="16"/>
      <c r="I859" s="17"/>
      <c r="J859" s="18"/>
      <c r="K859" s="19"/>
      <c r="L859" s="20"/>
      <c r="M859" s="21"/>
      <c r="N859" s="21"/>
    </row>
    <row r="860" spans="1:14">
      <c r="A860" s="29"/>
      <c r="B860" s="12"/>
      <c r="C860" s="29"/>
      <c r="D860" s="13"/>
      <c r="E860" s="14"/>
      <c r="F860" s="26"/>
      <c r="G860" s="15"/>
      <c r="H860" s="16"/>
      <c r="I860" s="17"/>
      <c r="J860" s="18"/>
      <c r="K860" s="19"/>
      <c r="L860" s="20"/>
      <c r="M860" s="21"/>
      <c r="N860" s="21"/>
    </row>
    <row r="861" spans="1:14">
      <c r="A861" s="29"/>
      <c r="B861" s="12"/>
      <c r="C861" s="29"/>
      <c r="D861" s="13"/>
      <c r="E861" s="14"/>
      <c r="F861" s="26"/>
      <c r="G861" s="15"/>
      <c r="H861" s="16"/>
      <c r="I861" s="17"/>
      <c r="J861" s="18"/>
      <c r="K861" s="19"/>
      <c r="L861" s="20"/>
      <c r="M861" s="21"/>
      <c r="N861" s="21"/>
    </row>
    <row r="862" spans="1:14">
      <c r="A862" s="29"/>
      <c r="B862" s="12"/>
      <c r="C862" s="29"/>
      <c r="D862" s="13"/>
      <c r="E862" s="14"/>
      <c r="F862" s="26"/>
      <c r="G862" s="15"/>
      <c r="H862" s="16"/>
      <c r="I862" s="17"/>
      <c r="J862" s="18"/>
      <c r="K862" s="19"/>
      <c r="L862" s="20"/>
      <c r="M862" s="21"/>
      <c r="N862" s="21"/>
    </row>
    <row r="863" spans="1:14">
      <c r="A863" s="29"/>
      <c r="B863" s="12"/>
      <c r="C863" s="29"/>
      <c r="D863" s="13"/>
      <c r="E863" s="14"/>
      <c r="F863" s="26"/>
      <c r="G863" s="15"/>
      <c r="H863" s="16"/>
      <c r="I863" s="17"/>
      <c r="J863" s="18"/>
      <c r="K863" s="19"/>
      <c r="L863" s="20"/>
      <c r="M863" s="21"/>
      <c r="N863" s="21"/>
    </row>
    <row r="864" spans="1:14">
      <c r="A864" s="29"/>
      <c r="B864" s="12"/>
      <c r="C864" s="29"/>
      <c r="D864" s="13"/>
      <c r="E864" s="14"/>
      <c r="F864" s="26"/>
      <c r="G864" s="15"/>
      <c r="H864" s="16"/>
      <c r="I864" s="17"/>
      <c r="J864" s="18"/>
      <c r="K864" s="19"/>
      <c r="L864" s="20"/>
      <c r="M864" s="21"/>
      <c r="N864" s="21"/>
    </row>
    <row r="865" spans="2:14">
      <c r="B865" s="12"/>
      <c r="D865" s="13"/>
      <c r="E865" s="14"/>
      <c r="F865" s="26"/>
      <c r="G865" s="15"/>
      <c r="H865" s="16"/>
      <c r="I865" s="17"/>
      <c r="J865" s="18"/>
      <c r="K865" s="19"/>
      <c r="L865" s="20"/>
      <c r="M865" s="21"/>
      <c r="N865" s="21"/>
    </row>
    <row r="866" spans="2:14">
      <c r="B866" s="12"/>
      <c r="D866" s="13"/>
      <c r="E866" s="14"/>
      <c r="F866" s="26"/>
      <c r="G866" s="15"/>
      <c r="H866" s="16"/>
      <c r="I866" s="17"/>
      <c r="J866" s="18"/>
      <c r="K866" s="19"/>
      <c r="L866" s="20"/>
      <c r="M866" s="21"/>
      <c r="N866" s="21"/>
    </row>
    <row r="867" spans="2:14">
      <c r="B867" s="12"/>
      <c r="D867" s="13"/>
      <c r="E867" s="14"/>
      <c r="F867" s="26"/>
      <c r="G867" s="15"/>
      <c r="H867" s="16"/>
      <c r="I867" s="17"/>
      <c r="J867" s="18"/>
      <c r="K867" s="19"/>
      <c r="L867" s="20"/>
      <c r="M867" s="21"/>
      <c r="N867" s="21"/>
    </row>
    <row r="868" spans="2:14">
      <c r="B868" s="12"/>
      <c r="D868" s="13"/>
      <c r="E868" s="14"/>
      <c r="F868" s="26"/>
      <c r="G868" s="15"/>
      <c r="H868" s="16"/>
      <c r="I868" s="17"/>
      <c r="J868" s="18"/>
      <c r="K868" s="19"/>
      <c r="L868" s="20"/>
      <c r="M868" s="21"/>
      <c r="N868" s="21"/>
    </row>
    <row r="869" spans="2:14">
      <c r="B869" s="12"/>
      <c r="D869" s="13"/>
      <c r="E869" s="14"/>
      <c r="F869" s="26"/>
      <c r="G869" s="15"/>
      <c r="H869" s="16"/>
      <c r="I869" s="17"/>
      <c r="J869" s="18"/>
      <c r="K869" s="19"/>
      <c r="L869" s="20"/>
      <c r="M869" s="21"/>
      <c r="N869" s="21"/>
    </row>
    <row r="870" spans="2:14">
      <c r="B870" s="12"/>
      <c r="D870" s="13"/>
      <c r="E870" s="14"/>
      <c r="F870" s="26"/>
      <c r="G870" s="15"/>
      <c r="H870" s="16"/>
      <c r="I870" s="17"/>
      <c r="J870" s="18"/>
      <c r="K870" s="19"/>
      <c r="L870" s="20"/>
      <c r="M870" s="21"/>
      <c r="N870" s="21"/>
    </row>
    <row r="871" spans="2:14">
      <c r="B871" s="12"/>
      <c r="D871" s="13"/>
      <c r="E871" s="14"/>
      <c r="F871" s="26"/>
      <c r="G871" s="15"/>
      <c r="H871" s="16"/>
      <c r="I871" s="17"/>
      <c r="J871" s="18"/>
      <c r="K871" s="19"/>
      <c r="L871" s="20"/>
      <c r="M871" s="21"/>
      <c r="N871" s="21"/>
    </row>
    <row r="872" spans="2:14">
      <c r="B872" s="12"/>
      <c r="D872" s="13"/>
      <c r="E872" s="14"/>
      <c r="F872" s="26"/>
      <c r="G872" s="15"/>
      <c r="H872" s="16"/>
      <c r="I872" s="17"/>
      <c r="J872" s="18"/>
      <c r="K872" s="19"/>
      <c r="L872" s="20"/>
      <c r="M872" s="21"/>
      <c r="N872" s="21"/>
    </row>
    <row r="873" spans="2:14">
      <c r="B873" s="12"/>
      <c r="D873" s="13"/>
      <c r="E873" s="14"/>
      <c r="F873" s="26"/>
      <c r="G873" s="15"/>
      <c r="H873" s="16"/>
      <c r="I873" s="17"/>
      <c r="J873" s="18"/>
      <c r="K873" s="19"/>
      <c r="L873" s="20"/>
      <c r="M873" s="21"/>
      <c r="N873" s="21"/>
    </row>
    <row r="874" spans="2:14">
      <c r="B874" s="12"/>
      <c r="D874" s="13"/>
      <c r="E874" s="14"/>
      <c r="F874" s="26"/>
      <c r="G874" s="15"/>
      <c r="H874" s="16"/>
      <c r="I874" s="17"/>
      <c r="J874" s="18"/>
      <c r="K874" s="19"/>
      <c r="L874" s="20"/>
      <c r="M874" s="21"/>
      <c r="N874" s="21"/>
    </row>
    <row r="875" spans="2:14">
      <c r="B875" s="12"/>
      <c r="D875" s="13"/>
      <c r="E875" s="14"/>
      <c r="F875" s="26"/>
      <c r="G875" s="15"/>
      <c r="H875" s="16"/>
      <c r="I875" s="17"/>
      <c r="J875" s="18"/>
      <c r="K875" s="19"/>
      <c r="L875" s="20"/>
      <c r="M875" s="21"/>
      <c r="N875" s="21"/>
    </row>
    <row r="876" spans="2:14">
      <c r="B876" s="12"/>
      <c r="D876" s="13"/>
      <c r="E876" s="14"/>
      <c r="F876" s="26"/>
      <c r="G876" s="15"/>
      <c r="H876" s="16"/>
      <c r="I876" s="17"/>
      <c r="J876" s="18"/>
      <c r="K876" s="19"/>
      <c r="L876" s="20"/>
      <c r="M876" s="21"/>
      <c r="N876" s="21"/>
    </row>
    <row r="877" spans="2:14">
      <c r="B877" s="12"/>
      <c r="D877" s="13"/>
      <c r="E877" s="14"/>
      <c r="F877" s="26"/>
      <c r="G877" s="15"/>
      <c r="H877" s="16"/>
      <c r="I877" s="17"/>
      <c r="J877" s="18"/>
      <c r="K877" s="19"/>
      <c r="L877" s="20"/>
      <c r="M877" s="21"/>
      <c r="N877" s="21"/>
    </row>
    <row r="878" spans="2:14">
      <c r="B878" s="12"/>
      <c r="D878" s="13"/>
      <c r="E878" s="14"/>
      <c r="F878" s="26"/>
      <c r="G878" s="15"/>
      <c r="H878" s="16"/>
      <c r="I878" s="17"/>
      <c r="J878" s="18"/>
      <c r="K878" s="19"/>
      <c r="L878" s="20"/>
      <c r="M878" s="21"/>
      <c r="N878" s="21"/>
    </row>
    <row r="879" spans="2:14">
      <c r="B879" s="12"/>
      <c r="D879" s="13"/>
      <c r="E879" s="14"/>
      <c r="F879" s="26"/>
      <c r="G879" s="15"/>
      <c r="H879" s="16"/>
      <c r="I879" s="17"/>
      <c r="J879" s="18"/>
      <c r="K879" s="19"/>
      <c r="L879" s="20"/>
      <c r="M879" s="21"/>
      <c r="N879" s="21"/>
    </row>
    <row r="880" spans="2:14">
      <c r="B880" s="12"/>
      <c r="D880" s="13"/>
      <c r="E880" s="14"/>
      <c r="F880" s="26"/>
      <c r="G880" s="15"/>
      <c r="H880" s="16"/>
      <c r="I880" s="17"/>
      <c r="J880" s="18"/>
      <c r="K880" s="19"/>
      <c r="L880" s="20"/>
      <c r="M880" s="21"/>
      <c r="N880" s="21"/>
    </row>
    <row r="881" spans="2:14">
      <c r="B881" s="12"/>
      <c r="D881" s="13"/>
      <c r="E881" s="14"/>
      <c r="F881" s="26"/>
      <c r="G881" s="15"/>
      <c r="H881" s="16"/>
      <c r="I881" s="17"/>
      <c r="J881" s="18"/>
      <c r="K881" s="19"/>
      <c r="L881" s="20"/>
      <c r="M881" s="21"/>
      <c r="N881" s="21"/>
    </row>
    <row r="882" spans="2:14">
      <c r="B882" s="12"/>
      <c r="D882" s="13"/>
      <c r="E882" s="14"/>
      <c r="F882" s="26"/>
      <c r="G882" s="15"/>
      <c r="H882" s="16"/>
      <c r="I882" s="17"/>
      <c r="J882" s="18"/>
      <c r="K882" s="19"/>
      <c r="L882" s="20"/>
      <c r="M882" s="21"/>
      <c r="N882" s="21"/>
    </row>
    <row r="883" spans="2:14">
      <c r="B883" s="12"/>
      <c r="D883" s="13"/>
      <c r="E883" s="14"/>
      <c r="F883" s="26"/>
      <c r="G883" s="15"/>
      <c r="H883" s="16"/>
      <c r="I883" s="17"/>
      <c r="J883" s="18"/>
      <c r="K883" s="19"/>
      <c r="L883" s="20"/>
      <c r="M883" s="21"/>
      <c r="N883" s="21"/>
    </row>
    <row r="884" spans="2:14">
      <c r="B884" s="12"/>
      <c r="D884" s="13"/>
      <c r="E884" s="14"/>
      <c r="F884" s="26"/>
      <c r="G884" s="15"/>
      <c r="H884" s="16"/>
      <c r="I884" s="17"/>
      <c r="J884" s="18"/>
      <c r="K884" s="19"/>
      <c r="L884" s="20"/>
      <c r="M884" s="21"/>
      <c r="N884" s="21"/>
    </row>
    <row r="885" spans="2:14">
      <c r="B885" s="12"/>
      <c r="D885" s="13"/>
      <c r="E885" s="14"/>
      <c r="F885" s="26"/>
      <c r="G885" s="15"/>
      <c r="H885" s="16"/>
      <c r="I885" s="17"/>
      <c r="J885" s="18"/>
      <c r="K885" s="19"/>
      <c r="L885" s="20"/>
      <c r="M885" s="21"/>
      <c r="N885" s="21"/>
    </row>
    <row r="886" spans="2:14">
      <c r="B886" s="12"/>
      <c r="D886" s="13"/>
      <c r="E886" s="14"/>
      <c r="F886" s="26"/>
      <c r="G886" s="15"/>
      <c r="H886" s="16"/>
      <c r="I886" s="17"/>
      <c r="J886" s="18"/>
      <c r="K886" s="19"/>
      <c r="L886" s="20"/>
      <c r="M886" s="21"/>
      <c r="N886" s="21"/>
    </row>
    <row r="887" spans="2:14">
      <c r="B887" s="12"/>
      <c r="D887" s="13"/>
      <c r="E887" s="14"/>
      <c r="F887" s="26"/>
      <c r="G887" s="15"/>
      <c r="H887" s="16"/>
      <c r="I887" s="17"/>
      <c r="J887" s="18"/>
      <c r="K887" s="19"/>
      <c r="L887" s="20"/>
      <c r="M887" s="21"/>
      <c r="N887" s="21"/>
    </row>
    <row r="888" spans="2:14">
      <c r="B888" s="12"/>
      <c r="D888" s="13"/>
      <c r="E888" s="14"/>
      <c r="F888" s="26"/>
      <c r="G888" s="15"/>
      <c r="H888" s="16"/>
      <c r="I888" s="17"/>
      <c r="J888" s="18"/>
      <c r="K888" s="19"/>
      <c r="L888" s="20"/>
      <c r="M888" s="21"/>
      <c r="N888" s="21"/>
    </row>
    <row r="889" spans="2:14">
      <c r="B889" s="12"/>
      <c r="D889" s="13"/>
      <c r="E889" s="14"/>
      <c r="F889" s="26"/>
      <c r="G889" s="15"/>
      <c r="H889" s="16"/>
      <c r="I889" s="17"/>
      <c r="J889" s="18"/>
      <c r="K889" s="19"/>
      <c r="L889" s="20"/>
      <c r="M889" s="21"/>
      <c r="N889" s="21"/>
    </row>
    <row r="890" spans="2:14">
      <c r="B890" s="12"/>
      <c r="D890" s="13"/>
      <c r="E890" s="14"/>
      <c r="F890" s="26"/>
      <c r="G890" s="15"/>
      <c r="H890" s="16"/>
      <c r="I890" s="17"/>
      <c r="J890" s="18"/>
      <c r="K890" s="19"/>
      <c r="L890" s="20"/>
      <c r="M890" s="21"/>
      <c r="N890" s="21"/>
    </row>
    <row r="891" spans="2:14">
      <c r="B891" s="12"/>
      <c r="D891" s="13"/>
      <c r="E891" s="14"/>
      <c r="F891" s="26"/>
      <c r="G891" s="15"/>
      <c r="H891" s="16"/>
      <c r="I891" s="17"/>
      <c r="J891" s="18"/>
      <c r="K891" s="19"/>
      <c r="L891" s="20"/>
      <c r="M891" s="21"/>
      <c r="N891" s="21"/>
    </row>
    <row r="892" spans="2:14">
      <c r="B892" s="12"/>
      <c r="D892" s="13"/>
      <c r="E892" s="14"/>
      <c r="F892" s="26"/>
      <c r="G892" s="15"/>
      <c r="H892" s="16"/>
      <c r="I892" s="17"/>
      <c r="J892" s="18"/>
      <c r="K892" s="19"/>
      <c r="L892" s="20"/>
      <c r="M892" s="21"/>
      <c r="N892" s="21"/>
    </row>
    <row r="893" spans="2:14">
      <c r="B893" s="12"/>
      <c r="D893" s="13"/>
      <c r="E893" s="14"/>
      <c r="F893" s="26"/>
      <c r="G893" s="15"/>
      <c r="H893" s="16"/>
      <c r="I893" s="17"/>
      <c r="J893" s="18"/>
      <c r="K893" s="19"/>
      <c r="L893" s="20"/>
      <c r="M893" s="21"/>
      <c r="N893" s="21"/>
    </row>
    <row r="894" spans="2:14">
      <c r="B894" s="12"/>
      <c r="D894" s="13"/>
      <c r="E894" s="14"/>
      <c r="F894" s="26"/>
      <c r="G894" s="15"/>
      <c r="H894" s="16"/>
      <c r="I894" s="17"/>
      <c r="J894" s="18"/>
      <c r="K894" s="19"/>
      <c r="L894" s="20"/>
      <c r="M894" s="21"/>
      <c r="N894" s="21"/>
    </row>
    <row r="895" spans="2:14">
      <c r="B895" s="12"/>
      <c r="D895" s="13"/>
      <c r="E895" s="14"/>
      <c r="F895" s="26"/>
      <c r="G895" s="15"/>
      <c r="H895" s="16"/>
      <c r="I895" s="17"/>
      <c r="J895" s="18"/>
      <c r="K895" s="19"/>
      <c r="L895" s="20"/>
      <c r="M895" s="21"/>
      <c r="N895" s="21"/>
    </row>
    <row r="896" spans="2:14">
      <c r="B896" s="12"/>
      <c r="D896" s="13"/>
      <c r="E896" s="14"/>
      <c r="F896" s="26"/>
      <c r="G896" s="15"/>
      <c r="H896" s="16"/>
      <c r="I896" s="17"/>
      <c r="J896" s="18"/>
      <c r="K896" s="19"/>
      <c r="L896" s="20"/>
      <c r="M896" s="21"/>
      <c r="N896" s="21"/>
    </row>
    <row r="897" spans="2:14">
      <c r="B897" s="12"/>
      <c r="D897" s="13"/>
      <c r="E897" s="14"/>
      <c r="F897" s="26"/>
      <c r="G897" s="15"/>
      <c r="H897" s="16"/>
      <c r="I897" s="17"/>
      <c r="J897" s="18"/>
      <c r="K897" s="19"/>
      <c r="L897" s="20"/>
      <c r="M897" s="21"/>
      <c r="N897" s="21"/>
    </row>
    <row r="898" spans="2:14">
      <c r="B898" s="12"/>
      <c r="D898" s="13"/>
      <c r="E898" s="14"/>
      <c r="F898" s="26"/>
      <c r="G898" s="15"/>
      <c r="H898" s="16"/>
      <c r="I898" s="17"/>
      <c r="J898" s="18"/>
      <c r="K898" s="19"/>
      <c r="L898" s="20"/>
      <c r="M898" s="21"/>
      <c r="N898" s="21"/>
    </row>
    <row r="899" spans="2:14">
      <c r="B899" s="12"/>
      <c r="D899" s="13"/>
      <c r="E899" s="14"/>
      <c r="F899" s="26"/>
      <c r="G899" s="15"/>
      <c r="H899" s="16"/>
      <c r="I899" s="17"/>
      <c r="J899" s="18"/>
      <c r="K899" s="19"/>
      <c r="L899" s="20"/>
      <c r="M899" s="21"/>
      <c r="N899" s="21"/>
    </row>
    <row r="900" spans="2:14">
      <c r="B900" s="12"/>
      <c r="D900" s="13"/>
      <c r="E900" s="14"/>
      <c r="F900" s="26"/>
      <c r="G900" s="15"/>
      <c r="H900" s="16"/>
      <c r="I900" s="17"/>
      <c r="J900" s="18"/>
      <c r="K900" s="19"/>
      <c r="L900" s="20"/>
      <c r="M900" s="21"/>
      <c r="N900" s="21"/>
    </row>
    <row r="901" spans="2:14">
      <c r="B901" s="12"/>
      <c r="D901" s="13"/>
      <c r="E901" s="14"/>
      <c r="F901" s="26"/>
      <c r="G901" s="15"/>
      <c r="H901" s="16"/>
      <c r="I901" s="17"/>
      <c r="J901" s="18"/>
      <c r="K901" s="19"/>
      <c r="L901" s="20"/>
      <c r="M901" s="21"/>
      <c r="N901" s="21"/>
    </row>
    <row r="902" spans="2:14">
      <c r="B902" s="12"/>
      <c r="D902" s="13"/>
      <c r="E902" s="14"/>
      <c r="F902" s="26"/>
      <c r="G902" s="15"/>
      <c r="H902" s="16"/>
      <c r="I902" s="17"/>
      <c r="J902" s="18"/>
      <c r="K902" s="19"/>
      <c r="L902" s="20"/>
      <c r="M902" s="21"/>
      <c r="N902" s="21"/>
    </row>
    <row r="903" spans="2:14">
      <c r="B903" s="12"/>
      <c r="D903" s="13"/>
      <c r="E903" s="14"/>
      <c r="F903" s="26"/>
      <c r="G903" s="15"/>
      <c r="H903" s="16"/>
      <c r="I903" s="17"/>
      <c r="J903" s="18"/>
      <c r="K903" s="19"/>
      <c r="L903" s="20"/>
      <c r="M903" s="21"/>
      <c r="N903" s="21"/>
    </row>
    <row r="904" spans="2:14">
      <c r="B904" s="12"/>
      <c r="D904" s="13"/>
      <c r="E904" s="14"/>
      <c r="F904" s="26"/>
      <c r="G904" s="15"/>
      <c r="H904" s="16"/>
      <c r="I904" s="17"/>
      <c r="J904" s="18"/>
      <c r="K904" s="19"/>
      <c r="L904" s="20"/>
      <c r="M904" s="21"/>
      <c r="N904" s="21"/>
    </row>
    <row r="905" spans="2:14">
      <c r="B905" s="12"/>
      <c r="D905" s="13"/>
      <c r="E905" s="14"/>
      <c r="F905" s="26"/>
      <c r="G905" s="15"/>
      <c r="H905" s="16"/>
      <c r="I905" s="17"/>
      <c r="J905" s="18"/>
      <c r="K905" s="19"/>
      <c r="L905" s="20"/>
      <c r="M905" s="21"/>
      <c r="N905" s="21"/>
    </row>
    <row r="906" spans="2:14">
      <c r="B906" s="12"/>
      <c r="D906" s="13"/>
      <c r="E906" s="14"/>
      <c r="F906" s="26"/>
      <c r="G906" s="15"/>
      <c r="H906" s="16"/>
      <c r="I906" s="17"/>
      <c r="J906" s="18"/>
      <c r="K906" s="19"/>
      <c r="L906" s="20"/>
      <c r="M906" s="21"/>
      <c r="N906" s="21"/>
    </row>
    <row r="907" spans="2:14">
      <c r="B907" s="12"/>
      <c r="D907" s="13"/>
      <c r="E907" s="14"/>
      <c r="F907" s="26"/>
      <c r="G907" s="15"/>
      <c r="H907" s="16"/>
      <c r="I907" s="17"/>
      <c r="J907" s="18"/>
      <c r="K907" s="19"/>
      <c r="L907" s="20"/>
      <c r="M907" s="21"/>
      <c r="N907" s="21"/>
    </row>
    <row r="908" spans="2:14">
      <c r="B908" s="12"/>
      <c r="D908" s="13"/>
      <c r="E908" s="14"/>
      <c r="F908" s="22"/>
      <c r="G908" s="15"/>
      <c r="H908" s="16"/>
      <c r="I908" s="17"/>
      <c r="J908" s="18"/>
      <c r="K908" s="19"/>
      <c r="L908" s="20"/>
      <c r="M908" s="21"/>
      <c r="N908" s="21"/>
    </row>
    <row r="909" spans="2:14">
      <c r="B909" s="12"/>
      <c r="D909" s="13"/>
      <c r="E909" s="14"/>
      <c r="F909" s="26"/>
      <c r="G909" s="15"/>
      <c r="H909" s="16"/>
      <c r="I909" s="17"/>
      <c r="J909" s="18"/>
      <c r="K909" s="19"/>
      <c r="L909" s="20"/>
      <c r="M909" s="21"/>
      <c r="N909" s="21"/>
    </row>
    <row r="910" spans="2:14">
      <c r="B910" s="12"/>
      <c r="D910" s="13"/>
      <c r="E910" s="14"/>
      <c r="F910" s="26"/>
      <c r="G910" s="15"/>
      <c r="H910" s="16"/>
      <c r="I910" s="17"/>
      <c r="J910" s="18"/>
      <c r="K910" s="19"/>
      <c r="L910" s="20"/>
      <c r="M910" s="21"/>
      <c r="N910" s="21"/>
    </row>
    <row r="911" spans="2:14">
      <c r="B911" s="12"/>
      <c r="D911" s="13"/>
      <c r="E911" s="14"/>
      <c r="F911" s="26"/>
      <c r="G911" s="15"/>
      <c r="H911" s="16"/>
      <c r="I911" s="17"/>
      <c r="J911" s="18"/>
      <c r="K911" s="19"/>
      <c r="L911" s="20"/>
      <c r="M911" s="21"/>
      <c r="N911" s="21"/>
    </row>
    <row r="912" spans="2:14">
      <c r="B912" s="12"/>
      <c r="D912" s="13"/>
      <c r="E912" s="14"/>
      <c r="F912" s="26"/>
      <c r="G912" s="15"/>
      <c r="H912" s="16"/>
      <c r="I912" s="17"/>
      <c r="J912" s="18"/>
      <c r="K912" s="19"/>
      <c r="L912" s="20"/>
      <c r="M912" s="21"/>
      <c r="N912" s="21"/>
    </row>
    <row r="913" spans="1:14">
      <c r="B913" s="12"/>
      <c r="D913" s="13"/>
      <c r="E913" s="14"/>
      <c r="F913" s="26"/>
      <c r="G913" s="15"/>
      <c r="H913" s="16"/>
      <c r="I913" s="17"/>
      <c r="J913" s="18"/>
      <c r="K913" s="19"/>
      <c r="L913" s="20"/>
      <c r="M913" s="21"/>
      <c r="N913" s="21"/>
    </row>
    <row r="914" spans="1:14">
      <c r="B914" s="12"/>
      <c r="D914" s="13"/>
      <c r="E914" s="14"/>
      <c r="F914" s="26"/>
      <c r="G914" s="15"/>
      <c r="H914" s="16"/>
      <c r="I914" s="17"/>
      <c r="J914" s="18"/>
      <c r="K914" s="19"/>
      <c r="L914" s="20"/>
      <c r="M914" s="21"/>
      <c r="N914" s="21"/>
    </row>
    <row r="915" spans="1:14">
      <c r="B915" s="12"/>
      <c r="D915" s="13"/>
      <c r="E915" s="14"/>
      <c r="F915" s="26"/>
      <c r="G915" s="15"/>
      <c r="H915" s="16"/>
      <c r="I915" s="17"/>
      <c r="J915" s="18"/>
      <c r="K915" s="19"/>
      <c r="L915" s="20"/>
      <c r="M915" s="21"/>
      <c r="N915" s="21"/>
    </row>
    <row r="916" spans="1:14">
      <c r="B916" s="12"/>
      <c r="D916" s="13"/>
      <c r="E916" s="14"/>
      <c r="F916" s="26"/>
      <c r="G916" s="15"/>
      <c r="H916" s="16"/>
      <c r="I916" s="17"/>
      <c r="J916" s="18"/>
      <c r="K916" s="19"/>
      <c r="L916" s="20"/>
      <c r="M916" s="21"/>
      <c r="N916" s="21"/>
    </row>
    <row r="917" spans="1:14">
      <c r="B917" s="12"/>
      <c r="D917" s="13"/>
      <c r="E917" s="14"/>
      <c r="F917" s="26"/>
      <c r="G917" s="15"/>
      <c r="H917" s="16"/>
      <c r="I917" s="17"/>
      <c r="J917" s="18"/>
      <c r="K917" s="19"/>
      <c r="L917" s="20"/>
      <c r="M917" s="21"/>
      <c r="N917" s="21"/>
    </row>
    <row r="918" spans="1:14">
      <c r="B918" s="12"/>
      <c r="D918" s="13"/>
      <c r="E918" s="14"/>
      <c r="F918" s="26"/>
      <c r="G918" s="15"/>
      <c r="H918" s="16"/>
      <c r="I918" s="17"/>
      <c r="J918" s="18"/>
      <c r="K918" s="19"/>
      <c r="L918" s="20"/>
      <c r="M918" s="21"/>
      <c r="N918" s="21"/>
    </row>
    <row r="919" spans="1:14">
      <c r="B919" s="12"/>
      <c r="D919" s="13"/>
      <c r="E919" s="14"/>
      <c r="F919" s="26"/>
      <c r="G919" s="15"/>
      <c r="H919" s="16"/>
      <c r="I919" s="17"/>
      <c r="J919" s="18"/>
      <c r="K919" s="19"/>
      <c r="L919" s="20"/>
      <c r="M919" s="21"/>
      <c r="N919" s="21"/>
    </row>
    <row r="920" spans="1:14">
      <c r="B920" s="12"/>
      <c r="D920" s="13"/>
      <c r="E920" s="14"/>
      <c r="F920" s="26"/>
      <c r="G920" s="15"/>
      <c r="H920" s="16"/>
      <c r="I920" s="17"/>
      <c r="J920" s="18"/>
      <c r="K920" s="19"/>
      <c r="L920" s="20"/>
      <c r="M920" s="21"/>
      <c r="N920" s="21"/>
    </row>
    <row r="921" spans="1:14">
      <c r="B921" s="12"/>
      <c r="D921" s="13"/>
      <c r="E921" s="14"/>
      <c r="F921" s="26"/>
      <c r="G921" s="15"/>
      <c r="H921" s="16"/>
      <c r="I921" s="17"/>
      <c r="J921" s="18"/>
      <c r="K921" s="19"/>
      <c r="L921" s="20"/>
      <c r="M921" s="21"/>
      <c r="N921" s="21"/>
    </row>
    <row r="922" spans="1:14">
      <c r="B922" s="12"/>
      <c r="D922" s="13"/>
      <c r="E922" s="14"/>
      <c r="F922" s="26"/>
      <c r="G922" s="15"/>
      <c r="H922" s="16"/>
      <c r="I922" s="17"/>
      <c r="J922" s="18"/>
      <c r="K922" s="19"/>
      <c r="L922" s="20"/>
      <c r="M922" s="21"/>
      <c r="N922" s="21"/>
    </row>
    <row r="923" spans="1:14">
      <c r="A923" s="29"/>
      <c r="B923" s="12"/>
      <c r="C923" s="29"/>
      <c r="D923" s="13"/>
      <c r="E923" s="14"/>
      <c r="F923" s="26"/>
      <c r="G923" s="15"/>
      <c r="H923" s="16"/>
      <c r="I923" s="17"/>
      <c r="J923" s="18"/>
      <c r="K923" s="19"/>
      <c r="L923" s="20"/>
      <c r="M923" s="21"/>
      <c r="N923" s="21"/>
    </row>
    <row r="924" spans="1:14">
      <c r="A924" s="29"/>
      <c r="B924" s="12"/>
      <c r="C924" s="29"/>
      <c r="D924" s="13"/>
      <c r="E924" s="14"/>
      <c r="F924" s="26"/>
      <c r="G924" s="15"/>
      <c r="H924" s="16"/>
      <c r="I924" s="17"/>
      <c r="J924" s="18"/>
      <c r="K924" s="19"/>
      <c r="L924" s="20"/>
      <c r="M924" s="21"/>
      <c r="N924" s="21"/>
    </row>
    <row r="925" spans="1:14">
      <c r="A925" s="29"/>
      <c r="B925" s="12"/>
      <c r="C925" s="29"/>
      <c r="D925" s="13"/>
      <c r="E925" s="14"/>
      <c r="F925" s="26"/>
      <c r="G925" s="15"/>
      <c r="H925" s="16"/>
      <c r="I925" s="17"/>
      <c r="J925" s="18"/>
      <c r="K925" s="19"/>
      <c r="L925" s="20"/>
      <c r="M925" s="21"/>
      <c r="N925" s="21"/>
    </row>
    <row r="926" spans="1:14">
      <c r="A926" s="29"/>
      <c r="B926" s="12"/>
      <c r="C926" s="29"/>
      <c r="D926" s="13"/>
      <c r="E926" s="14"/>
      <c r="F926" s="26"/>
      <c r="G926" s="15"/>
      <c r="H926" s="16"/>
      <c r="I926" s="17"/>
      <c r="J926" s="18"/>
      <c r="K926" s="19"/>
      <c r="L926" s="20"/>
      <c r="M926" s="21"/>
      <c r="N926" s="21"/>
    </row>
    <row r="927" spans="1:14">
      <c r="A927" s="29"/>
      <c r="B927" s="12"/>
      <c r="C927" s="29"/>
      <c r="D927" s="13"/>
      <c r="E927" s="14"/>
      <c r="F927" s="26"/>
      <c r="G927" s="15"/>
      <c r="H927" s="16"/>
      <c r="I927" s="17"/>
      <c r="J927" s="18"/>
      <c r="K927" s="19"/>
      <c r="L927" s="20"/>
      <c r="M927" s="21"/>
      <c r="N927" s="21"/>
    </row>
    <row r="928" spans="1:14">
      <c r="A928" s="29"/>
      <c r="B928" s="12"/>
      <c r="C928" s="29"/>
      <c r="D928" s="13"/>
      <c r="E928" s="14"/>
      <c r="F928" s="26"/>
      <c r="G928" s="15"/>
      <c r="H928" s="16"/>
      <c r="I928" s="17"/>
      <c r="J928" s="18"/>
      <c r="K928" s="19"/>
      <c r="L928" s="20"/>
      <c r="M928" s="21"/>
      <c r="N928" s="21"/>
    </row>
    <row r="929" spans="1:14">
      <c r="A929" s="29"/>
      <c r="B929" s="12"/>
      <c r="C929" s="29"/>
      <c r="D929" s="13"/>
      <c r="E929" s="14"/>
      <c r="F929" s="26"/>
      <c r="G929" s="15"/>
      <c r="H929" s="16"/>
      <c r="I929" s="17"/>
      <c r="J929" s="18"/>
      <c r="K929" s="19"/>
      <c r="L929" s="20"/>
      <c r="M929" s="21"/>
      <c r="N929" s="21"/>
    </row>
    <row r="930" spans="1:14">
      <c r="A930" s="29"/>
      <c r="B930" s="12"/>
      <c r="C930" s="29"/>
      <c r="D930" s="13"/>
      <c r="E930" s="14"/>
      <c r="F930" s="26"/>
      <c r="G930" s="15"/>
      <c r="H930" s="16"/>
      <c r="I930" s="17"/>
      <c r="J930" s="18"/>
      <c r="K930" s="19"/>
      <c r="L930" s="20"/>
      <c r="M930" s="21"/>
      <c r="N930" s="21"/>
    </row>
    <row r="931" spans="1:14">
      <c r="A931" s="29"/>
      <c r="B931" s="12"/>
      <c r="C931" s="29"/>
      <c r="D931" s="13"/>
      <c r="E931" s="14"/>
      <c r="F931" s="26"/>
      <c r="G931" s="15"/>
      <c r="H931" s="16"/>
      <c r="I931" s="17"/>
      <c r="J931" s="18"/>
      <c r="K931" s="19"/>
      <c r="L931" s="20"/>
      <c r="M931" s="21"/>
      <c r="N931" s="21"/>
    </row>
    <row r="932" spans="1:14">
      <c r="A932" s="29"/>
      <c r="B932" s="12"/>
      <c r="C932" s="29"/>
      <c r="D932" s="13"/>
      <c r="E932" s="14"/>
      <c r="F932" s="26"/>
      <c r="G932" s="15"/>
      <c r="H932" s="16"/>
      <c r="I932" s="17"/>
      <c r="J932" s="18"/>
      <c r="K932" s="19"/>
      <c r="L932" s="20"/>
      <c r="M932" s="21"/>
      <c r="N932" s="21"/>
    </row>
    <row r="933" spans="1:14">
      <c r="A933" s="29"/>
      <c r="B933" s="12"/>
      <c r="C933" s="29"/>
      <c r="D933" s="13"/>
      <c r="E933" s="14"/>
      <c r="F933" s="26"/>
      <c r="G933" s="15"/>
      <c r="H933" s="16"/>
      <c r="I933" s="17"/>
      <c r="J933" s="18"/>
      <c r="K933" s="19"/>
      <c r="L933" s="20"/>
      <c r="M933" s="21"/>
      <c r="N933" s="21"/>
    </row>
    <row r="934" spans="1:14">
      <c r="A934" s="29"/>
      <c r="B934" s="12"/>
      <c r="C934" s="29"/>
      <c r="D934" s="13"/>
      <c r="E934" s="14"/>
      <c r="F934" s="26"/>
      <c r="G934" s="15"/>
      <c r="H934" s="16"/>
      <c r="I934" s="17"/>
      <c r="J934" s="18"/>
      <c r="K934" s="19"/>
      <c r="L934" s="20"/>
      <c r="M934" s="21"/>
      <c r="N934" s="21"/>
    </row>
    <row r="935" spans="1:14">
      <c r="A935" s="29"/>
      <c r="B935" s="12"/>
      <c r="D935" s="13"/>
      <c r="E935" s="14"/>
      <c r="F935" s="26"/>
      <c r="G935" s="15"/>
      <c r="H935" s="16"/>
      <c r="I935" s="17"/>
      <c r="J935" s="18"/>
      <c r="K935" s="19"/>
      <c r="L935" s="20"/>
      <c r="M935" s="21"/>
      <c r="N935" s="21"/>
    </row>
    <row r="936" spans="1:14">
      <c r="A936" s="29"/>
      <c r="B936" s="12"/>
      <c r="D936" s="13"/>
      <c r="E936" s="14"/>
      <c r="F936" s="26"/>
      <c r="G936" s="15"/>
      <c r="H936" s="16"/>
      <c r="I936" s="17"/>
      <c r="J936" s="18"/>
      <c r="K936" s="19"/>
      <c r="L936" s="20"/>
      <c r="M936" s="21"/>
      <c r="N936" s="21"/>
    </row>
    <row r="937" spans="1:14">
      <c r="A937" s="29"/>
      <c r="B937" s="12"/>
      <c r="D937" s="13"/>
      <c r="E937" s="14"/>
      <c r="F937" s="26"/>
      <c r="G937" s="15"/>
      <c r="H937" s="16"/>
      <c r="I937" s="17"/>
      <c r="J937" s="18"/>
      <c r="K937" s="19"/>
      <c r="L937" s="20"/>
      <c r="M937" s="21"/>
      <c r="N937" s="21"/>
    </row>
    <row r="938" spans="1:14">
      <c r="A938" s="29"/>
      <c r="B938" s="12"/>
      <c r="D938" s="13"/>
      <c r="E938" s="14"/>
      <c r="F938" s="26"/>
      <c r="G938" s="15"/>
      <c r="H938" s="16"/>
      <c r="I938" s="17"/>
      <c r="J938" s="18"/>
      <c r="K938" s="19"/>
      <c r="L938" s="20"/>
      <c r="M938" s="21"/>
      <c r="N938" s="21"/>
    </row>
    <row r="939" spans="1:14">
      <c r="A939" s="29"/>
      <c r="B939" s="12"/>
      <c r="D939" s="13"/>
      <c r="E939" s="14"/>
      <c r="F939" s="26"/>
      <c r="G939" s="15"/>
      <c r="H939" s="16"/>
      <c r="I939" s="17"/>
      <c r="J939" s="18"/>
      <c r="K939" s="19"/>
      <c r="L939" s="20"/>
      <c r="M939" s="21"/>
      <c r="N939" s="21"/>
    </row>
    <row r="940" spans="1:14">
      <c r="A940" s="29"/>
      <c r="B940" s="12"/>
      <c r="D940" s="13"/>
      <c r="E940" s="14"/>
      <c r="F940" s="26"/>
      <c r="G940" s="15"/>
      <c r="H940" s="16"/>
      <c r="I940" s="17"/>
      <c r="J940" s="18"/>
      <c r="K940" s="19"/>
      <c r="L940" s="20"/>
      <c r="M940" s="21"/>
      <c r="N940" s="21"/>
    </row>
    <row r="941" spans="1:14">
      <c r="A941" s="29"/>
      <c r="B941" s="12"/>
      <c r="D941" s="13"/>
      <c r="E941" s="14"/>
      <c r="F941" s="26"/>
      <c r="G941" s="15"/>
      <c r="H941" s="16"/>
      <c r="I941" s="17"/>
      <c r="J941" s="18"/>
      <c r="K941" s="19"/>
      <c r="L941" s="20"/>
      <c r="M941" s="21"/>
      <c r="N941" s="21"/>
    </row>
    <row r="942" spans="1:14">
      <c r="A942" s="29"/>
      <c r="B942" s="12"/>
      <c r="D942" s="13"/>
      <c r="E942" s="14"/>
      <c r="F942" s="26"/>
      <c r="G942" s="15"/>
      <c r="H942" s="16"/>
      <c r="I942" s="17"/>
      <c r="J942" s="18"/>
      <c r="K942" s="19"/>
      <c r="L942" s="20"/>
      <c r="M942" s="21"/>
      <c r="N942" s="21"/>
    </row>
    <row r="943" spans="1:14">
      <c r="A943" s="29"/>
      <c r="B943" s="12"/>
      <c r="D943" s="13"/>
      <c r="E943" s="14"/>
      <c r="F943" s="26"/>
      <c r="G943" s="15"/>
      <c r="H943" s="16"/>
      <c r="I943" s="17"/>
      <c r="J943" s="18"/>
      <c r="K943" s="19"/>
      <c r="L943" s="20"/>
      <c r="M943" s="21"/>
      <c r="N943" s="21"/>
    </row>
    <row r="944" spans="1:14">
      <c r="A944" s="29"/>
      <c r="B944" s="12"/>
      <c r="D944" s="13"/>
      <c r="E944" s="14"/>
      <c r="F944" s="26"/>
      <c r="G944" s="15"/>
      <c r="H944" s="16"/>
      <c r="I944" s="17"/>
      <c r="J944" s="18"/>
      <c r="K944" s="19"/>
      <c r="L944" s="20"/>
      <c r="M944" s="21"/>
      <c r="N944" s="21"/>
    </row>
    <row r="945" spans="1:14">
      <c r="A945" s="29"/>
      <c r="B945" s="12"/>
      <c r="D945" s="13"/>
      <c r="E945" s="14"/>
      <c r="F945" s="26"/>
      <c r="G945" s="15"/>
      <c r="H945" s="16"/>
      <c r="I945" s="17"/>
      <c r="J945" s="18"/>
      <c r="K945" s="19"/>
      <c r="L945" s="20"/>
      <c r="M945" s="21"/>
      <c r="N945" s="21"/>
    </row>
    <row r="946" spans="1:14">
      <c r="A946" s="29"/>
      <c r="B946" s="12"/>
      <c r="D946" s="13"/>
      <c r="E946" s="14"/>
      <c r="F946" s="26"/>
      <c r="G946" s="15"/>
      <c r="H946" s="16"/>
      <c r="I946" s="17"/>
      <c r="J946" s="18"/>
      <c r="K946" s="19"/>
      <c r="L946" s="20"/>
      <c r="M946" s="21"/>
      <c r="N946" s="21"/>
    </row>
    <row r="947" spans="1:14">
      <c r="A947" s="29"/>
      <c r="B947" s="12"/>
      <c r="D947" s="13"/>
      <c r="E947" s="14"/>
      <c r="F947" s="26"/>
      <c r="G947" s="15"/>
      <c r="H947" s="16"/>
      <c r="I947" s="17"/>
      <c r="J947" s="18"/>
      <c r="K947" s="19"/>
      <c r="L947" s="20"/>
      <c r="M947" s="21"/>
      <c r="N947" s="21"/>
    </row>
    <row r="948" spans="1:14">
      <c r="A948" s="29"/>
      <c r="B948" s="12"/>
      <c r="D948" s="13"/>
      <c r="E948" s="14"/>
      <c r="F948" s="26"/>
      <c r="G948" s="15"/>
      <c r="H948" s="16"/>
      <c r="I948" s="17"/>
      <c r="J948" s="18"/>
      <c r="K948" s="19"/>
      <c r="L948" s="20"/>
      <c r="M948" s="21"/>
      <c r="N948" s="21"/>
    </row>
    <row r="949" spans="1:14">
      <c r="A949" s="29"/>
      <c r="B949" s="12"/>
      <c r="D949" s="13"/>
      <c r="E949" s="14"/>
      <c r="F949" s="26"/>
      <c r="G949" s="15"/>
      <c r="H949" s="16"/>
      <c r="I949" s="17"/>
      <c r="J949" s="18"/>
      <c r="K949" s="19"/>
      <c r="L949" s="20"/>
      <c r="M949" s="21"/>
      <c r="N949" s="21"/>
    </row>
    <row r="950" spans="1:14">
      <c r="A950" s="29"/>
      <c r="B950" s="12"/>
      <c r="D950" s="13"/>
      <c r="E950" s="14"/>
      <c r="F950" s="26"/>
      <c r="G950" s="15"/>
      <c r="H950" s="16"/>
      <c r="I950" s="17"/>
      <c r="J950" s="18"/>
      <c r="K950" s="19"/>
      <c r="L950" s="20"/>
      <c r="M950" s="21"/>
      <c r="N950" s="21"/>
    </row>
    <row r="951" spans="1:14">
      <c r="A951" s="29"/>
      <c r="B951" s="12"/>
      <c r="D951" s="13"/>
      <c r="E951" s="14"/>
      <c r="F951" s="26"/>
      <c r="G951" s="15"/>
      <c r="H951" s="16"/>
      <c r="I951" s="17"/>
      <c r="J951" s="18"/>
      <c r="K951" s="19"/>
      <c r="L951" s="20"/>
      <c r="M951" s="21"/>
      <c r="N951" s="21"/>
    </row>
    <row r="952" spans="1:14">
      <c r="A952" s="29"/>
      <c r="B952" s="12"/>
      <c r="D952" s="13"/>
      <c r="E952" s="14"/>
      <c r="F952" s="26"/>
      <c r="G952" s="15"/>
      <c r="H952" s="16"/>
      <c r="I952" s="17"/>
      <c r="J952" s="18"/>
      <c r="K952" s="19"/>
      <c r="L952" s="20"/>
      <c r="M952" s="21"/>
      <c r="N952" s="21"/>
    </row>
    <row r="953" spans="1:14">
      <c r="A953" s="29"/>
      <c r="B953" s="12"/>
      <c r="D953" s="13"/>
      <c r="E953" s="14"/>
      <c r="F953" s="26"/>
      <c r="G953" s="15"/>
      <c r="H953" s="16"/>
      <c r="I953" s="17"/>
      <c r="J953" s="18"/>
      <c r="K953" s="19"/>
      <c r="L953" s="20"/>
      <c r="M953" s="21"/>
      <c r="N953" s="21"/>
    </row>
    <row r="954" spans="1:14">
      <c r="A954" s="29"/>
      <c r="B954" s="12"/>
      <c r="D954" s="13"/>
      <c r="E954" s="14"/>
      <c r="F954" s="26"/>
      <c r="G954" s="15"/>
      <c r="H954" s="16"/>
      <c r="I954" s="17"/>
      <c r="J954" s="18"/>
      <c r="K954" s="19"/>
      <c r="L954" s="20"/>
      <c r="M954" s="21"/>
      <c r="N954" s="21"/>
    </row>
    <row r="955" spans="1:14">
      <c r="A955" s="29"/>
      <c r="B955" s="12"/>
      <c r="D955" s="13"/>
      <c r="E955" s="14"/>
      <c r="F955" s="26"/>
      <c r="G955" s="15"/>
      <c r="H955" s="16"/>
      <c r="I955" s="17"/>
      <c r="J955" s="18"/>
      <c r="K955" s="19"/>
      <c r="L955" s="20"/>
      <c r="M955" s="21"/>
      <c r="N955" s="21"/>
    </row>
    <row r="956" spans="1:14">
      <c r="A956" s="29"/>
      <c r="B956" s="12"/>
      <c r="D956" s="13"/>
      <c r="E956" s="14"/>
      <c r="F956" s="26"/>
      <c r="G956" s="15"/>
      <c r="H956" s="16"/>
      <c r="I956" s="17"/>
      <c r="J956" s="18"/>
      <c r="K956" s="19"/>
      <c r="L956" s="20"/>
      <c r="M956" s="21"/>
      <c r="N956" s="21"/>
    </row>
    <row r="957" spans="1:14">
      <c r="A957" s="29"/>
      <c r="B957" s="12"/>
      <c r="D957" s="13"/>
      <c r="E957" s="14"/>
      <c r="F957" s="26"/>
      <c r="G957" s="15"/>
      <c r="H957" s="16"/>
      <c r="I957" s="17"/>
      <c r="J957" s="18"/>
      <c r="K957" s="19"/>
      <c r="L957" s="20"/>
      <c r="M957" s="21"/>
      <c r="N957" s="21"/>
    </row>
    <row r="958" spans="1:14">
      <c r="A958" s="29"/>
      <c r="B958" s="12"/>
      <c r="D958" s="13"/>
      <c r="E958" s="14"/>
      <c r="F958" s="26"/>
      <c r="G958" s="15"/>
      <c r="H958" s="16"/>
      <c r="I958" s="17"/>
      <c r="J958" s="18"/>
      <c r="K958" s="19"/>
      <c r="L958" s="20"/>
      <c r="M958" s="21"/>
      <c r="N958" s="21"/>
    </row>
    <row r="959" spans="1:14">
      <c r="A959" s="29"/>
      <c r="B959" s="12"/>
      <c r="D959" s="13"/>
      <c r="E959" s="14"/>
      <c r="F959" s="26"/>
      <c r="G959" s="15"/>
      <c r="H959" s="16"/>
      <c r="I959" s="17"/>
      <c r="J959" s="18"/>
      <c r="K959" s="19"/>
      <c r="L959" s="20"/>
      <c r="M959" s="21"/>
      <c r="N959" s="21"/>
    </row>
    <row r="960" spans="1:14">
      <c r="A960" s="29"/>
      <c r="B960" s="12"/>
      <c r="D960" s="13"/>
      <c r="E960" s="14"/>
      <c r="F960" s="26"/>
      <c r="G960" s="15"/>
      <c r="H960" s="16"/>
      <c r="I960" s="17"/>
      <c r="J960" s="18"/>
      <c r="K960" s="19"/>
      <c r="L960" s="20"/>
      <c r="M960" s="21"/>
      <c r="N960" s="21"/>
    </row>
    <row r="961" spans="1:14">
      <c r="A961" s="29"/>
      <c r="B961" s="12"/>
      <c r="C961" s="29"/>
      <c r="D961" s="13"/>
      <c r="E961" s="14"/>
      <c r="F961" s="26"/>
      <c r="G961" s="15"/>
      <c r="H961" s="16"/>
      <c r="I961" s="17"/>
      <c r="J961" s="18"/>
      <c r="K961" s="19"/>
      <c r="L961" s="20"/>
      <c r="M961" s="21"/>
      <c r="N961" s="21"/>
    </row>
    <row r="962" spans="1:14">
      <c r="A962" s="29"/>
      <c r="B962" s="12"/>
      <c r="D962" s="13"/>
      <c r="E962" s="14"/>
      <c r="F962" s="26"/>
      <c r="G962" s="15"/>
      <c r="H962" s="16"/>
      <c r="I962" s="17"/>
      <c r="J962" s="18"/>
      <c r="K962" s="19"/>
      <c r="L962" s="20"/>
      <c r="M962" s="21"/>
      <c r="N962" s="21"/>
    </row>
    <row r="963" spans="1:14">
      <c r="A963" s="29"/>
      <c r="B963" s="12"/>
      <c r="D963" s="13"/>
      <c r="E963" s="14"/>
      <c r="F963" s="26"/>
      <c r="G963" s="15"/>
      <c r="H963" s="16"/>
      <c r="I963" s="17"/>
      <c r="J963" s="18"/>
      <c r="K963" s="19"/>
      <c r="L963" s="20"/>
      <c r="M963" s="21"/>
      <c r="N963" s="21"/>
    </row>
    <row r="964" spans="1:14">
      <c r="B964" s="12"/>
      <c r="D964" s="13"/>
      <c r="E964" s="14"/>
      <c r="F964" s="26"/>
      <c r="G964" s="15"/>
      <c r="H964" s="16"/>
      <c r="I964" s="17"/>
      <c r="J964" s="18"/>
      <c r="K964" s="19"/>
      <c r="L964" s="20"/>
      <c r="M964" s="21"/>
      <c r="N964" s="21"/>
    </row>
    <row r="965" spans="1:14">
      <c r="B965" s="12"/>
      <c r="D965" s="13"/>
      <c r="E965" s="14"/>
      <c r="F965" s="26"/>
      <c r="G965" s="15"/>
      <c r="H965" s="16"/>
      <c r="I965" s="17"/>
      <c r="J965" s="18"/>
      <c r="K965" s="19"/>
      <c r="L965" s="20"/>
      <c r="M965" s="21"/>
      <c r="N965" s="21"/>
    </row>
    <row r="966" spans="1:14">
      <c r="B966" s="12"/>
      <c r="D966" s="13"/>
      <c r="E966" s="14"/>
      <c r="F966" s="26"/>
      <c r="G966" s="15"/>
      <c r="H966" s="16"/>
      <c r="I966" s="17"/>
      <c r="J966" s="18"/>
      <c r="K966" s="19"/>
      <c r="L966" s="20"/>
      <c r="M966" s="21"/>
      <c r="N966" s="21"/>
    </row>
    <row r="967" spans="1:14">
      <c r="B967" s="12"/>
      <c r="D967" s="13"/>
      <c r="E967" s="14"/>
      <c r="F967" s="26"/>
      <c r="G967" s="15"/>
      <c r="H967" s="16"/>
      <c r="I967" s="17"/>
      <c r="J967" s="18"/>
      <c r="K967" s="19"/>
      <c r="L967" s="20"/>
      <c r="M967" s="21"/>
      <c r="N967" s="21"/>
    </row>
    <row r="968" spans="1:14">
      <c r="B968" s="12"/>
      <c r="D968" s="13"/>
      <c r="E968" s="14"/>
      <c r="F968" s="26"/>
      <c r="G968" s="15"/>
      <c r="H968" s="16"/>
      <c r="I968" s="17"/>
      <c r="J968" s="18"/>
      <c r="K968" s="19"/>
      <c r="L968" s="20"/>
      <c r="M968" s="21"/>
      <c r="N968" s="21"/>
    </row>
    <row r="969" spans="1:14">
      <c r="B969" s="12"/>
      <c r="D969" s="13"/>
      <c r="E969" s="14"/>
      <c r="F969" s="26"/>
      <c r="G969" s="30"/>
      <c r="H969" s="16"/>
      <c r="I969" s="17"/>
      <c r="J969" s="18"/>
      <c r="K969" s="19"/>
      <c r="L969" s="20"/>
      <c r="M969" s="21"/>
      <c r="N969" s="21"/>
    </row>
    <row r="970" spans="1:14">
      <c r="B970" s="12"/>
      <c r="D970" s="13"/>
      <c r="E970" s="14"/>
      <c r="F970" s="26"/>
      <c r="G970" s="30"/>
      <c r="H970" s="16"/>
      <c r="I970" s="17"/>
      <c r="J970" s="18"/>
      <c r="K970" s="19"/>
      <c r="L970" s="20"/>
      <c r="M970" s="21"/>
      <c r="N970" s="21"/>
    </row>
    <row r="971" spans="1:14">
      <c r="B971" s="12"/>
      <c r="D971" s="13"/>
      <c r="E971" s="14"/>
      <c r="F971" s="26"/>
      <c r="G971" s="30"/>
      <c r="H971" s="16"/>
      <c r="I971" s="17"/>
      <c r="J971" s="18"/>
      <c r="K971" s="19"/>
      <c r="L971" s="20"/>
      <c r="M971" s="21"/>
      <c r="N971" s="21"/>
    </row>
    <row r="972" spans="1:14">
      <c r="B972" s="12"/>
      <c r="D972" s="13"/>
      <c r="E972" s="14"/>
      <c r="F972" s="26"/>
      <c r="G972" s="30"/>
      <c r="H972" s="16"/>
      <c r="I972" s="17"/>
      <c r="J972" s="18"/>
      <c r="K972" s="19"/>
      <c r="L972" s="20"/>
      <c r="M972" s="21"/>
      <c r="N972" s="21"/>
    </row>
    <row r="973" spans="1:14">
      <c r="B973" s="12"/>
      <c r="D973" s="13"/>
      <c r="E973" s="14"/>
      <c r="F973" s="26"/>
      <c r="G973" s="30"/>
      <c r="H973" s="16"/>
      <c r="I973" s="17"/>
      <c r="J973" s="18"/>
      <c r="K973" s="19"/>
      <c r="L973" s="20"/>
      <c r="M973" s="21"/>
      <c r="N973" s="21"/>
    </row>
    <row r="974" spans="1:14">
      <c r="B974" s="12"/>
      <c r="D974" s="13"/>
      <c r="E974" s="14"/>
      <c r="F974" s="26"/>
      <c r="G974" s="30"/>
      <c r="H974" s="16"/>
      <c r="I974" s="17"/>
      <c r="J974" s="18"/>
      <c r="K974" s="19"/>
      <c r="L974" s="20"/>
      <c r="M974" s="21"/>
      <c r="N974" s="21"/>
    </row>
    <row r="975" spans="1:14">
      <c r="B975" s="12"/>
      <c r="D975" s="13"/>
      <c r="E975" s="14"/>
      <c r="F975" s="26"/>
      <c r="G975" s="30"/>
      <c r="H975" s="16"/>
      <c r="I975" s="17"/>
      <c r="J975" s="18"/>
      <c r="K975" s="19"/>
      <c r="L975" s="20"/>
      <c r="M975" s="21"/>
      <c r="N975" s="21"/>
    </row>
    <row r="976" spans="1:14">
      <c r="B976" s="12"/>
      <c r="D976" s="13"/>
      <c r="E976" s="14"/>
      <c r="F976" s="26"/>
      <c r="G976" s="30"/>
      <c r="H976" s="16"/>
      <c r="I976" s="17"/>
      <c r="J976" s="18"/>
      <c r="K976" s="19"/>
      <c r="L976" s="20"/>
      <c r="M976" s="21"/>
      <c r="N976" s="21"/>
    </row>
    <row r="977" spans="2:14">
      <c r="B977" s="12"/>
      <c r="D977" s="13"/>
      <c r="E977" s="14"/>
      <c r="F977" s="26"/>
      <c r="G977" s="30"/>
      <c r="H977" s="16"/>
      <c r="I977" s="17"/>
      <c r="J977" s="18"/>
      <c r="K977" s="19"/>
      <c r="L977" s="20"/>
      <c r="M977" s="21"/>
      <c r="N977" s="21"/>
    </row>
    <row r="978" spans="2:14">
      <c r="B978" s="12"/>
      <c r="D978" s="13"/>
      <c r="E978" s="14"/>
      <c r="F978" s="26"/>
      <c r="G978" s="30"/>
      <c r="H978" s="16"/>
      <c r="I978" s="17"/>
      <c r="J978" s="18"/>
      <c r="K978" s="19"/>
      <c r="L978" s="20"/>
      <c r="M978" s="21"/>
      <c r="N978" s="21"/>
    </row>
    <row r="979" spans="2:14">
      <c r="B979" s="12"/>
      <c r="D979" s="13"/>
      <c r="E979" s="14"/>
      <c r="F979" s="26"/>
      <c r="G979" s="30"/>
      <c r="H979" s="16"/>
      <c r="I979" s="17"/>
      <c r="J979" s="18"/>
      <c r="K979" s="19"/>
      <c r="L979" s="20"/>
      <c r="M979" s="21"/>
      <c r="N979" s="21"/>
    </row>
    <row r="980" spans="2:14">
      <c r="B980" s="12"/>
      <c r="D980" s="13"/>
      <c r="E980" s="14"/>
      <c r="F980" s="26"/>
      <c r="G980" s="30"/>
      <c r="H980" s="16"/>
      <c r="I980" s="17"/>
      <c r="J980" s="18"/>
      <c r="K980" s="19"/>
      <c r="L980" s="20"/>
      <c r="M980" s="21"/>
      <c r="N980" s="21"/>
    </row>
    <row r="981" spans="2:14">
      <c r="B981" s="12"/>
      <c r="D981" s="13"/>
      <c r="E981" s="14"/>
      <c r="F981" s="26"/>
      <c r="G981" s="30"/>
      <c r="H981" s="16"/>
      <c r="I981" s="17"/>
      <c r="J981" s="18"/>
      <c r="K981" s="19"/>
      <c r="L981" s="20"/>
      <c r="M981" s="21"/>
      <c r="N981" s="21"/>
    </row>
    <row r="982" spans="2:14">
      <c r="B982" s="12"/>
      <c r="D982" s="13"/>
      <c r="E982" s="14"/>
      <c r="F982" s="26"/>
      <c r="G982" s="30"/>
      <c r="H982" s="16"/>
      <c r="I982" s="17"/>
      <c r="J982" s="18"/>
      <c r="K982" s="19"/>
      <c r="L982" s="20"/>
      <c r="M982" s="21"/>
      <c r="N982" s="21"/>
    </row>
    <row r="983" spans="2:14">
      <c r="B983" s="12"/>
      <c r="D983" s="13"/>
      <c r="E983" s="14"/>
      <c r="F983" s="26"/>
      <c r="G983" s="30"/>
      <c r="H983" s="16"/>
      <c r="I983" s="17"/>
      <c r="J983" s="18"/>
      <c r="K983" s="19"/>
      <c r="L983" s="20"/>
      <c r="M983" s="21"/>
      <c r="N983" s="21"/>
    </row>
    <row r="984" spans="2:14">
      <c r="B984" s="12"/>
      <c r="D984" s="13"/>
      <c r="E984" s="14"/>
      <c r="F984" s="26"/>
      <c r="G984" s="30"/>
      <c r="H984" s="16"/>
      <c r="I984" s="17"/>
      <c r="J984" s="18"/>
      <c r="K984" s="19"/>
      <c r="L984" s="20"/>
      <c r="M984" s="21"/>
      <c r="N984" s="21"/>
    </row>
    <row r="985" spans="2:14">
      <c r="B985" s="12"/>
      <c r="D985" s="13"/>
      <c r="E985" s="14"/>
      <c r="F985" s="26"/>
      <c r="G985" s="15"/>
      <c r="H985" s="16"/>
      <c r="I985" s="17"/>
      <c r="J985" s="18"/>
      <c r="K985" s="19"/>
      <c r="L985" s="20"/>
      <c r="M985" s="21"/>
      <c r="N985" s="21"/>
    </row>
    <row r="986" spans="2:14">
      <c r="B986" s="12"/>
      <c r="D986" s="13"/>
      <c r="E986" s="14"/>
      <c r="F986" s="26"/>
      <c r="G986" s="15"/>
      <c r="H986" s="16"/>
      <c r="I986" s="17"/>
      <c r="J986" s="18"/>
      <c r="K986" s="19"/>
      <c r="L986" s="20"/>
      <c r="M986" s="21"/>
      <c r="N986" s="21"/>
    </row>
    <row r="987" spans="2:14">
      <c r="B987" s="12"/>
      <c r="D987" s="13"/>
      <c r="E987" s="14"/>
      <c r="F987" s="26"/>
      <c r="G987" s="15"/>
      <c r="H987" s="16"/>
      <c r="I987" s="17"/>
      <c r="J987" s="18"/>
      <c r="K987" s="19"/>
      <c r="L987" s="20"/>
      <c r="M987" s="21"/>
      <c r="N987" s="21"/>
    </row>
    <row r="988" spans="2:14">
      <c r="B988" s="12"/>
      <c r="D988" s="13"/>
      <c r="E988" s="14"/>
      <c r="F988" s="26"/>
      <c r="G988" s="15"/>
      <c r="H988" s="16"/>
      <c r="I988" s="17"/>
      <c r="J988" s="18"/>
      <c r="K988" s="19"/>
      <c r="L988" s="20"/>
      <c r="M988" s="21"/>
      <c r="N988" s="21"/>
    </row>
    <row r="989" spans="2:14">
      <c r="B989" s="12"/>
      <c r="D989" s="13"/>
      <c r="E989" s="14"/>
      <c r="F989" s="26"/>
      <c r="G989" s="15"/>
      <c r="H989" s="16"/>
      <c r="I989" s="17"/>
      <c r="J989" s="18"/>
      <c r="K989" s="19"/>
      <c r="L989" s="20"/>
      <c r="M989" s="21"/>
      <c r="N989" s="21"/>
    </row>
    <row r="990" spans="2:14">
      <c r="B990" s="12"/>
      <c r="D990" s="13"/>
      <c r="E990" s="14"/>
      <c r="F990" s="26"/>
      <c r="G990" s="15"/>
      <c r="H990" s="16"/>
      <c r="I990" s="17"/>
      <c r="J990" s="18"/>
      <c r="K990" s="19"/>
      <c r="L990" s="20"/>
      <c r="M990" s="21"/>
      <c r="N990" s="21"/>
    </row>
    <row r="991" spans="2:14">
      <c r="B991" s="12"/>
      <c r="D991" s="13"/>
      <c r="E991" s="14"/>
      <c r="F991" s="26"/>
      <c r="G991" s="15"/>
      <c r="H991" s="16"/>
      <c r="I991" s="17"/>
      <c r="J991" s="18"/>
      <c r="K991" s="19"/>
      <c r="L991" s="20"/>
      <c r="M991" s="21"/>
      <c r="N991" s="21"/>
    </row>
    <row r="992" spans="2:14">
      <c r="B992" s="12"/>
      <c r="D992" s="13"/>
      <c r="E992" s="14"/>
      <c r="F992" s="26"/>
      <c r="G992" s="15"/>
      <c r="H992" s="16"/>
      <c r="I992" s="17"/>
      <c r="J992" s="18"/>
      <c r="K992" s="19"/>
      <c r="L992" s="20"/>
      <c r="M992" s="21"/>
      <c r="N992" s="21"/>
    </row>
    <row r="993" spans="2:14">
      <c r="B993" s="12"/>
      <c r="D993" s="13"/>
      <c r="E993" s="14"/>
      <c r="F993" s="26"/>
      <c r="G993" s="15"/>
      <c r="H993" s="16"/>
      <c r="I993" s="17"/>
      <c r="J993" s="18"/>
      <c r="K993" s="19"/>
      <c r="L993" s="20"/>
      <c r="M993" s="21"/>
      <c r="N993" s="21"/>
    </row>
    <row r="994" spans="2:14">
      <c r="B994" s="12"/>
      <c r="D994" s="13"/>
      <c r="E994" s="14"/>
      <c r="F994" s="26"/>
      <c r="G994" s="15"/>
      <c r="H994" s="16"/>
      <c r="I994" s="17"/>
      <c r="J994" s="18"/>
      <c r="K994" s="19"/>
      <c r="L994" s="20"/>
      <c r="M994" s="21"/>
      <c r="N994" s="21"/>
    </row>
    <row r="995" spans="2:14">
      <c r="B995" s="12"/>
      <c r="D995" s="13"/>
      <c r="E995" s="14"/>
      <c r="F995" s="26"/>
      <c r="G995" s="15"/>
      <c r="H995" s="16"/>
      <c r="I995" s="17"/>
      <c r="J995" s="18"/>
      <c r="K995" s="19"/>
      <c r="L995" s="20"/>
      <c r="M995" s="21"/>
      <c r="N995" s="21"/>
    </row>
    <row r="996" spans="2:14">
      <c r="B996" s="12"/>
      <c r="D996" s="13"/>
      <c r="E996" s="14"/>
      <c r="F996" s="26"/>
      <c r="G996" s="15"/>
      <c r="H996" s="16"/>
      <c r="I996" s="17"/>
      <c r="J996" s="18"/>
      <c r="K996" s="19"/>
      <c r="L996" s="20"/>
      <c r="M996" s="21"/>
      <c r="N996" s="21"/>
    </row>
    <row r="997" spans="2:14">
      <c r="B997" s="12"/>
      <c r="D997" s="13"/>
      <c r="E997" s="14"/>
      <c r="F997" s="26"/>
      <c r="G997" s="15"/>
      <c r="H997" s="16"/>
      <c r="I997" s="17"/>
      <c r="J997" s="18"/>
      <c r="K997" s="19"/>
      <c r="L997" s="20"/>
      <c r="M997" s="21"/>
      <c r="N997" s="21"/>
    </row>
    <row r="998" spans="2:14">
      <c r="B998" s="12"/>
      <c r="D998" s="13"/>
      <c r="E998" s="14"/>
      <c r="F998" s="26"/>
      <c r="G998" s="15"/>
      <c r="H998" s="16"/>
      <c r="I998" s="17"/>
      <c r="J998" s="18"/>
      <c r="K998" s="19"/>
      <c r="L998" s="20"/>
      <c r="M998" s="21"/>
      <c r="N998" s="21"/>
    </row>
    <row r="999" spans="2:14">
      <c r="B999" s="12"/>
      <c r="D999" s="13"/>
      <c r="E999" s="14"/>
      <c r="F999" s="26"/>
      <c r="G999" s="15"/>
      <c r="H999" s="16"/>
      <c r="I999" s="17"/>
      <c r="J999" s="18"/>
      <c r="K999" s="19"/>
      <c r="L999" s="20"/>
      <c r="M999" s="21"/>
      <c r="N999" s="21"/>
    </row>
    <row r="1000" spans="2:14">
      <c r="B1000" s="12"/>
      <c r="D1000" s="13"/>
      <c r="E1000" s="14"/>
      <c r="F1000" s="26"/>
      <c r="G1000" s="15"/>
      <c r="H1000" s="16"/>
      <c r="I1000" s="17"/>
      <c r="J1000" s="18"/>
      <c r="K1000" s="19"/>
      <c r="L1000" s="20"/>
      <c r="M1000" s="21"/>
      <c r="N1000" s="21"/>
    </row>
    <row r="1001" spans="2:14">
      <c r="B1001" s="12"/>
      <c r="D1001" s="13"/>
      <c r="E1001" s="14"/>
      <c r="F1001" s="26"/>
      <c r="G1001" s="15"/>
      <c r="H1001" s="16"/>
      <c r="I1001" s="17"/>
      <c r="J1001" s="18"/>
      <c r="K1001" s="19"/>
      <c r="L1001" s="20"/>
      <c r="M1001" s="21"/>
      <c r="N1001" s="21"/>
    </row>
    <row r="1002" spans="2:14">
      <c r="B1002" s="12"/>
      <c r="D1002" s="13"/>
      <c r="E1002" s="14"/>
      <c r="F1002" s="26"/>
      <c r="G1002" s="15"/>
      <c r="H1002" s="16"/>
      <c r="I1002" s="17"/>
      <c r="J1002" s="18"/>
      <c r="K1002" s="19"/>
      <c r="L1002" s="20"/>
      <c r="M1002" s="21"/>
      <c r="N1002" s="21"/>
    </row>
    <row r="1003" spans="2:14">
      <c r="B1003" s="12"/>
      <c r="D1003" s="13"/>
      <c r="E1003" s="14"/>
      <c r="F1003" s="26"/>
      <c r="G1003" s="15"/>
      <c r="H1003" s="16"/>
      <c r="I1003" s="17"/>
      <c r="J1003" s="18"/>
      <c r="K1003" s="19"/>
      <c r="L1003" s="20"/>
      <c r="M1003" s="21"/>
      <c r="N1003" s="21"/>
    </row>
    <row r="1004" spans="2:14">
      <c r="B1004" s="12"/>
      <c r="D1004" s="13"/>
      <c r="E1004" s="14"/>
      <c r="F1004" s="26"/>
      <c r="G1004" s="15"/>
      <c r="H1004" s="16"/>
      <c r="I1004" s="17"/>
      <c r="J1004" s="18"/>
      <c r="K1004" s="19"/>
      <c r="L1004" s="20"/>
      <c r="M1004" s="21"/>
      <c r="N1004" s="21"/>
    </row>
    <row r="1005" spans="2:14">
      <c r="B1005" s="12"/>
      <c r="D1005" s="13"/>
      <c r="E1005" s="14"/>
      <c r="F1005" s="26"/>
      <c r="G1005" s="15"/>
      <c r="H1005" s="16"/>
      <c r="I1005" s="17"/>
      <c r="J1005" s="18"/>
      <c r="K1005" s="19"/>
      <c r="L1005" s="20"/>
      <c r="M1005" s="21"/>
      <c r="N1005" s="21"/>
    </row>
    <row r="1006" spans="2:14">
      <c r="B1006" s="12"/>
      <c r="D1006" s="13"/>
      <c r="E1006" s="14"/>
      <c r="F1006" s="26"/>
      <c r="G1006" s="15"/>
      <c r="H1006" s="16"/>
      <c r="I1006" s="17"/>
      <c r="J1006" s="18"/>
      <c r="K1006" s="19"/>
      <c r="L1006" s="20"/>
      <c r="M1006" s="21"/>
      <c r="N1006" s="21"/>
    </row>
    <row r="1007" spans="2:14">
      <c r="B1007" s="12"/>
      <c r="D1007" s="13"/>
      <c r="E1007" s="14"/>
      <c r="F1007" s="26"/>
      <c r="G1007" s="15"/>
      <c r="H1007" s="16"/>
      <c r="I1007" s="17"/>
      <c r="J1007" s="18"/>
      <c r="K1007" s="19"/>
      <c r="L1007" s="20"/>
      <c r="M1007" s="21"/>
      <c r="N1007" s="21"/>
    </row>
    <row r="1008" spans="2:14">
      <c r="B1008" s="12"/>
      <c r="D1008" s="13"/>
      <c r="E1008" s="14"/>
      <c r="F1008" s="26"/>
      <c r="G1008" s="15"/>
      <c r="H1008" s="16"/>
      <c r="I1008" s="17"/>
      <c r="J1008" s="18"/>
      <c r="K1008" s="19"/>
      <c r="L1008" s="20"/>
      <c r="M1008" s="21"/>
      <c r="N1008" s="21"/>
    </row>
    <row r="1009" spans="1:14">
      <c r="B1009" s="12"/>
      <c r="D1009" s="13"/>
      <c r="E1009" s="14"/>
      <c r="F1009" s="26"/>
      <c r="G1009" s="15"/>
      <c r="H1009" s="16"/>
      <c r="I1009" s="17"/>
      <c r="J1009" s="18"/>
      <c r="K1009" s="19"/>
      <c r="L1009" s="20"/>
      <c r="M1009" s="21"/>
      <c r="N1009" s="21"/>
    </row>
    <row r="1010" spans="1:14">
      <c r="B1010" s="12"/>
      <c r="D1010" s="13"/>
      <c r="E1010" s="14"/>
      <c r="F1010" s="26"/>
      <c r="G1010" s="15"/>
      <c r="H1010" s="16"/>
      <c r="I1010" s="17"/>
      <c r="J1010" s="18"/>
      <c r="K1010" s="19"/>
      <c r="L1010" s="20"/>
      <c r="M1010" s="21"/>
      <c r="N1010" s="21"/>
    </row>
    <row r="1011" spans="1:14">
      <c r="B1011" s="12"/>
      <c r="D1011" s="13"/>
      <c r="E1011" s="14"/>
      <c r="F1011" s="26"/>
      <c r="G1011" s="15"/>
      <c r="H1011" s="16"/>
      <c r="I1011" s="17"/>
      <c r="J1011" s="18"/>
      <c r="K1011" s="19"/>
      <c r="L1011" s="20"/>
      <c r="M1011" s="21"/>
      <c r="N1011" s="21"/>
    </row>
    <row r="1012" spans="1:14">
      <c r="B1012" s="12"/>
      <c r="D1012" s="13"/>
      <c r="E1012" s="14"/>
      <c r="F1012" s="26"/>
      <c r="G1012" s="15"/>
      <c r="H1012" s="16"/>
      <c r="I1012" s="17"/>
      <c r="J1012" s="18"/>
      <c r="K1012" s="19"/>
      <c r="L1012" s="20"/>
      <c r="M1012" s="21"/>
      <c r="N1012" s="21"/>
    </row>
    <row r="1013" spans="1:14">
      <c r="B1013" s="12"/>
      <c r="D1013" s="13"/>
      <c r="E1013" s="14"/>
      <c r="F1013" s="26"/>
      <c r="G1013" s="15"/>
      <c r="H1013" s="16"/>
      <c r="I1013" s="17"/>
      <c r="J1013" s="18"/>
      <c r="K1013" s="19"/>
      <c r="L1013" s="20"/>
      <c r="M1013" s="21"/>
      <c r="N1013" s="21"/>
    </row>
    <row r="1014" spans="1:14">
      <c r="B1014" s="12"/>
      <c r="D1014" s="13"/>
      <c r="E1014" s="14"/>
      <c r="F1014" s="26"/>
      <c r="G1014" s="15"/>
      <c r="H1014" s="16"/>
      <c r="I1014" s="17"/>
      <c r="J1014" s="18"/>
      <c r="K1014" s="19"/>
      <c r="L1014" s="20"/>
      <c r="M1014" s="21"/>
      <c r="N1014" s="21"/>
    </row>
    <row r="1015" spans="1:14">
      <c r="B1015" s="12"/>
      <c r="D1015" s="13"/>
      <c r="E1015" s="14"/>
      <c r="F1015" s="26"/>
      <c r="G1015" s="15"/>
      <c r="H1015" s="16"/>
      <c r="I1015" s="17"/>
      <c r="J1015" s="18"/>
      <c r="K1015" s="19"/>
      <c r="L1015" s="20"/>
      <c r="M1015" s="21"/>
      <c r="N1015" s="21"/>
    </row>
    <row r="1016" spans="1:14">
      <c r="B1016" s="12"/>
      <c r="D1016" s="13"/>
      <c r="E1016" s="14"/>
      <c r="F1016" s="26"/>
      <c r="G1016" s="15"/>
      <c r="H1016" s="16"/>
      <c r="I1016" s="17"/>
      <c r="J1016" s="18"/>
      <c r="K1016" s="19"/>
      <c r="L1016" s="20"/>
      <c r="M1016" s="21"/>
      <c r="N1016" s="21"/>
    </row>
    <row r="1017" spans="1:14">
      <c r="B1017" s="12"/>
      <c r="D1017" s="13"/>
      <c r="E1017" s="14"/>
      <c r="F1017" s="26"/>
      <c r="G1017" s="15"/>
      <c r="H1017" s="16"/>
      <c r="I1017" s="17"/>
      <c r="J1017" s="18"/>
      <c r="K1017" s="19"/>
      <c r="L1017" s="20"/>
      <c r="M1017" s="21"/>
      <c r="N1017" s="21"/>
    </row>
    <row r="1018" spans="1:14">
      <c r="B1018" s="12"/>
      <c r="D1018" s="13"/>
      <c r="E1018" s="14"/>
      <c r="F1018" s="26"/>
      <c r="G1018" s="15"/>
      <c r="H1018" s="16"/>
      <c r="I1018" s="17"/>
      <c r="J1018" s="18"/>
      <c r="K1018" s="19"/>
      <c r="L1018" s="20"/>
      <c r="M1018" s="21"/>
      <c r="N1018" s="21"/>
    </row>
    <row r="1019" spans="1:14">
      <c r="B1019" s="12"/>
      <c r="D1019" s="13"/>
      <c r="E1019" s="14"/>
      <c r="F1019" s="26"/>
      <c r="G1019" s="15"/>
      <c r="H1019" s="16"/>
      <c r="I1019" s="17"/>
      <c r="J1019" s="18"/>
      <c r="K1019" s="19"/>
      <c r="L1019" s="20"/>
      <c r="M1019" s="21"/>
      <c r="N1019" s="21"/>
    </row>
    <row r="1020" spans="1:14">
      <c r="A1020" s="29"/>
      <c r="B1020" s="12"/>
      <c r="C1020" s="29"/>
      <c r="D1020" s="13"/>
      <c r="E1020" s="14"/>
      <c r="F1020" s="26"/>
      <c r="G1020" s="15"/>
      <c r="H1020" s="16"/>
      <c r="I1020" s="17"/>
      <c r="J1020" s="18"/>
      <c r="K1020" s="19"/>
      <c r="L1020" s="20"/>
      <c r="M1020" s="21"/>
      <c r="N1020" s="21"/>
    </row>
    <row r="1021" spans="1:14">
      <c r="A1021" s="29"/>
      <c r="B1021" s="12"/>
      <c r="C1021" s="29"/>
      <c r="D1021" s="13"/>
      <c r="E1021" s="14"/>
      <c r="F1021" s="26"/>
      <c r="G1021" s="15"/>
      <c r="H1021" s="16"/>
      <c r="I1021" s="17"/>
      <c r="J1021" s="18"/>
      <c r="K1021" s="19"/>
      <c r="L1021" s="20"/>
      <c r="M1021" s="21"/>
      <c r="N1021" s="21"/>
    </row>
    <row r="1022" spans="1:14">
      <c r="A1022" s="29"/>
      <c r="B1022" s="12"/>
      <c r="C1022" s="29"/>
      <c r="D1022" s="13"/>
      <c r="E1022" s="14"/>
      <c r="F1022" s="26"/>
      <c r="G1022" s="15"/>
      <c r="H1022" s="16"/>
      <c r="I1022" s="17"/>
      <c r="J1022" s="18"/>
      <c r="K1022" s="19"/>
      <c r="L1022" s="20"/>
      <c r="M1022" s="21"/>
      <c r="N1022" s="21"/>
    </row>
    <row r="1023" spans="1:14">
      <c r="A1023" s="29"/>
      <c r="B1023" s="12"/>
      <c r="C1023" s="29"/>
      <c r="D1023" s="13"/>
      <c r="E1023" s="14"/>
      <c r="F1023" s="26"/>
      <c r="G1023" s="15"/>
      <c r="H1023" s="16"/>
      <c r="I1023" s="17"/>
      <c r="J1023" s="18"/>
      <c r="K1023" s="19"/>
      <c r="L1023" s="20"/>
      <c r="M1023" s="21"/>
      <c r="N1023" s="21"/>
    </row>
    <row r="1024" spans="1:14">
      <c r="A1024" s="29"/>
      <c r="B1024" s="12"/>
      <c r="C1024" s="29"/>
      <c r="D1024" s="13"/>
      <c r="E1024" s="14"/>
      <c r="F1024" s="26"/>
      <c r="G1024" s="15"/>
      <c r="H1024" s="16"/>
      <c r="I1024" s="17"/>
      <c r="J1024" s="18"/>
      <c r="K1024" s="19"/>
      <c r="L1024" s="20"/>
      <c r="M1024" s="21"/>
      <c r="N1024" s="21"/>
    </row>
    <row r="1025" spans="1:14">
      <c r="A1025" s="29"/>
      <c r="B1025" s="12"/>
      <c r="C1025" s="29"/>
      <c r="D1025" s="13"/>
      <c r="E1025" s="14"/>
      <c r="F1025" s="26"/>
      <c r="G1025" s="15"/>
      <c r="H1025" s="16"/>
      <c r="I1025" s="17"/>
      <c r="J1025" s="18"/>
      <c r="K1025" s="19"/>
      <c r="L1025" s="20"/>
      <c r="M1025" s="21"/>
      <c r="N1025" s="21"/>
    </row>
    <row r="1026" spans="1:14">
      <c r="A1026" s="29"/>
      <c r="B1026" s="12"/>
      <c r="C1026" s="29"/>
      <c r="D1026" s="13"/>
      <c r="E1026" s="14"/>
      <c r="F1026" s="26"/>
      <c r="G1026" s="15"/>
      <c r="H1026" s="16"/>
      <c r="I1026" s="17"/>
      <c r="J1026" s="18"/>
      <c r="K1026" s="19"/>
      <c r="L1026" s="20"/>
      <c r="M1026" s="21"/>
      <c r="N1026" s="21"/>
    </row>
    <row r="1027" spans="1:14">
      <c r="A1027" s="29"/>
      <c r="B1027" s="12"/>
      <c r="C1027" s="29"/>
      <c r="D1027" s="13"/>
      <c r="E1027" s="14"/>
      <c r="F1027" s="26"/>
      <c r="G1027" s="15"/>
      <c r="H1027" s="16"/>
      <c r="I1027" s="17"/>
      <c r="J1027" s="18"/>
      <c r="K1027" s="19"/>
      <c r="L1027" s="20"/>
      <c r="M1027" s="21"/>
      <c r="N1027" s="21"/>
    </row>
    <row r="1028" spans="1:14">
      <c r="A1028" s="29"/>
      <c r="B1028" s="12"/>
      <c r="C1028" s="29"/>
      <c r="D1028" s="13"/>
      <c r="E1028" s="14"/>
      <c r="F1028" s="26"/>
      <c r="G1028" s="15"/>
      <c r="H1028" s="16"/>
      <c r="I1028" s="17"/>
      <c r="J1028" s="18"/>
      <c r="K1028" s="19"/>
      <c r="L1028" s="20"/>
      <c r="M1028" s="21"/>
      <c r="N1028" s="21"/>
    </row>
    <row r="1029" spans="1:14">
      <c r="A1029" s="29"/>
      <c r="B1029" s="12"/>
      <c r="C1029" s="29"/>
      <c r="D1029" s="13"/>
      <c r="E1029" s="14"/>
      <c r="F1029" s="26"/>
      <c r="G1029" s="15"/>
      <c r="H1029" s="16"/>
      <c r="I1029" s="17"/>
      <c r="J1029" s="18"/>
      <c r="K1029" s="19"/>
      <c r="L1029" s="20"/>
      <c r="M1029" s="21"/>
      <c r="N1029" s="21"/>
    </row>
    <row r="1030" spans="1:14">
      <c r="A1030" s="29"/>
      <c r="B1030" s="12"/>
      <c r="C1030" s="29"/>
      <c r="D1030" s="13"/>
      <c r="E1030" s="14"/>
      <c r="F1030" s="26"/>
      <c r="G1030" s="15"/>
      <c r="H1030" s="16"/>
      <c r="I1030" s="17"/>
      <c r="J1030" s="18"/>
      <c r="K1030" s="19"/>
      <c r="L1030" s="20"/>
      <c r="M1030" s="21"/>
      <c r="N1030" s="21"/>
    </row>
    <row r="1031" spans="1:14">
      <c r="B1031" s="12"/>
      <c r="D1031" s="13"/>
      <c r="E1031" s="14"/>
      <c r="F1031" s="26"/>
      <c r="G1031" s="15"/>
      <c r="H1031" s="16"/>
      <c r="I1031" s="17"/>
      <c r="J1031" s="18"/>
      <c r="K1031" s="19"/>
      <c r="L1031" s="20"/>
      <c r="M1031" s="21"/>
      <c r="N1031" s="21"/>
    </row>
    <row r="1032" spans="1:14">
      <c r="B1032" s="12"/>
      <c r="D1032" s="13"/>
      <c r="E1032" s="14"/>
      <c r="F1032" s="26"/>
      <c r="G1032" s="15"/>
      <c r="H1032" s="16"/>
      <c r="I1032" s="17"/>
      <c r="J1032" s="18"/>
      <c r="K1032" s="19"/>
      <c r="L1032" s="20"/>
      <c r="M1032" s="21"/>
      <c r="N1032" s="21"/>
    </row>
    <row r="1033" spans="1:14">
      <c r="B1033" s="12"/>
      <c r="D1033" s="13"/>
      <c r="E1033" s="14"/>
      <c r="F1033" s="26"/>
      <c r="G1033" s="15"/>
      <c r="H1033" s="16"/>
      <c r="I1033" s="17"/>
      <c r="J1033" s="18"/>
      <c r="K1033" s="19"/>
      <c r="L1033" s="20"/>
      <c r="M1033" s="21"/>
      <c r="N1033" s="21"/>
    </row>
    <row r="1034" spans="1:14">
      <c r="B1034" s="12"/>
      <c r="D1034" s="13"/>
      <c r="E1034" s="14"/>
      <c r="F1034" s="26"/>
      <c r="G1034" s="15"/>
      <c r="H1034" s="16"/>
      <c r="I1034" s="17"/>
      <c r="J1034" s="18"/>
      <c r="K1034" s="19"/>
      <c r="L1034" s="20"/>
      <c r="M1034" s="21"/>
      <c r="N1034" s="21"/>
    </row>
    <row r="1035" spans="1:14">
      <c r="B1035" s="12"/>
      <c r="D1035" s="13"/>
      <c r="E1035" s="14"/>
      <c r="F1035" s="26"/>
      <c r="G1035" s="15"/>
      <c r="H1035" s="16"/>
      <c r="I1035" s="17"/>
      <c r="J1035" s="18"/>
      <c r="K1035" s="19"/>
      <c r="L1035" s="20"/>
      <c r="M1035" s="21"/>
      <c r="N1035" s="21"/>
    </row>
    <row r="1036" spans="1:14">
      <c r="B1036" s="12"/>
      <c r="D1036" s="13"/>
      <c r="E1036" s="14"/>
      <c r="F1036" s="26"/>
      <c r="G1036" s="15"/>
      <c r="H1036" s="16"/>
      <c r="I1036" s="17"/>
      <c r="J1036" s="18"/>
      <c r="K1036" s="19"/>
      <c r="L1036" s="20"/>
      <c r="M1036" s="21"/>
      <c r="N1036" s="21"/>
    </row>
    <row r="1037" spans="1:14">
      <c r="B1037" s="12"/>
      <c r="D1037" s="13"/>
      <c r="E1037" s="14"/>
      <c r="F1037" s="26"/>
      <c r="G1037" s="15"/>
      <c r="H1037" s="16"/>
      <c r="I1037" s="17"/>
      <c r="J1037" s="18"/>
      <c r="K1037" s="19"/>
      <c r="L1037" s="20"/>
      <c r="M1037" s="21"/>
      <c r="N1037" s="21"/>
    </row>
    <row r="1038" spans="1:14">
      <c r="B1038" s="12"/>
      <c r="D1038" s="13"/>
      <c r="E1038" s="14"/>
      <c r="F1038" s="26"/>
      <c r="G1038" s="15"/>
      <c r="H1038" s="16"/>
      <c r="I1038" s="17"/>
      <c r="J1038" s="18"/>
      <c r="K1038" s="19"/>
      <c r="L1038" s="20"/>
      <c r="M1038" s="21"/>
      <c r="N1038" s="21"/>
    </row>
    <row r="1039" spans="1:14">
      <c r="B1039" s="12"/>
      <c r="D1039" s="13"/>
      <c r="E1039" s="14"/>
      <c r="F1039" s="26"/>
      <c r="G1039" s="15"/>
      <c r="H1039" s="16"/>
      <c r="I1039" s="17"/>
      <c r="J1039" s="18"/>
      <c r="K1039" s="19"/>
      <c r="L1039" s="20"/>
      <c r="M1039" s="21"/>
      <c r="N1039" s="21"/>
    </row>
    <row r="1040" spans="1:14">
      <c r="B1040" s="12"/>
      <c r="D1040" s="13"/>
      <c r="E1040" s="14"/>
      <c r="F1040" s="26"/>
      <c r="G1040" s="30"/>
      <c r="H1040" s="16"/>
      <c r="I1040" s="17"/>
      <c r="J1040" s="18"/>
      <c r="K1040" s="19"/>
      <c r="L1040" s="20"/>
      <c r="M1040" s="21"/>
      <c r="N1040" s="21"/>
    </row>
    <row r="1041" spans="2:14">
      <c r="B1041" s="12"/>
      <c r="D1041" s="13"/>
      <c r="E1041" s="14"/>
      <c r="F1041" s="26"/>
      <c r="G1041" s="30"/>
      <c r="H1041" s="16"/>
      <c r="I1041" s="17"/>
      <c r="J1041" s="18"/>
      <c r="K1041" s="19"/>
      <c r="L1041" s="20"/>
      <c r="M1041" s="21"/>
      <c r="N1041" s="21"/>
    </row>
    <row r="1042" spans="2:14">
      <c r="B1042" s="12"/>
      <c r="D1042" s="13"/>
      <c r="E1042" s="14"/>
      <c r="F1042" s="26"/>
      <c r="G1042" s="30"/>
      <c r="H1042" s="16"/>
      <c r="I1042" s="17"/>
      <c r="J1042" s="18"/>
      <c r="K1042" s="19"/>
      <c r="L1042" s="20"/>
      <c r="M1042" s="21"/>
      <c r="N1042" s="21"/>
    </row>
    <row r="1043" spans="2:14">
      <c r="B1043" s="12"/>
      <c r="D1043" s="13"/>
      <c r="E1043" s="14"/>
      <c r="F1043" s="26"/>
      <c r="G1043" s="30"/>
      <c r="H1043" s="16"/>
      <c r="I1043" s="17"/>
      <c r="J1043" s="18"/>
      <c r="K1043" s="19"/>
      <c r="L1043" s="20"/>
      <c r="M1043" s="21"/>
      <c r="N1043" s="21"/>
    </row>
    <row r="1044" spans="2:14">
      <c r="B1044" s="12"/>
      <c r="D1044" s="13"/>
      <c r="E1044" s="14"/>
      <c r="F1044" s="26"/>
      <c r="G1044" s="30"/>
      <c r="H1044" s="16"/>
      <c r="I1044" s="17"/>
      <c r="J1044" s="18"/>
      <c r="K1044" s="19"/>
      <c r="L1044" s="20"/>
      <c r="M1044" s="21"/>
      <c r="N1044" s="21"/>
    </row>
    <row r="1045" spans="2:14">
      <c r="B1045" s="12"/>
      <c r="D1045" s="13"/>
      <c r="E1045" s="14"/>
      <c r="F1045" s="26"/>
      <c r="G1045" s="30"/>
      <c r="H1045" s="16"/>
      <c r="I1045" s="17"/>
      <c r="J1045" s="18"/>
      <c r="K1045" s="19"/>
      <c r="L1045" s="20"/>
      <c r="M1045" s="21"/>
      <c r="N1045" s="21"/>
    </row>
    <row r="1046" spans="2:14">
      <c r="B1046" s="12"/>
      <c r="D1046" s="13"/>
      <c r="E1046" s="14"/>
      <c r="F1046" s="26"/>
      <c r="G1046" s="30"/>
      <c r="H1046" s="16"/>
      <c r="I1046" s="17"/>
      <c r="J1046" s="18"/>
      <c r="K1046" s="19"/>
      <c r="L1046" s="20"/>
      <c r="M1046" s="21"/>
      <c r="N1046" s="21"/>
    </row>
    <row r="1047" spans="2:14">
      <c r="B1047" s="12"/>
      <c r="D1047" s="13"/>
      <c r="E1047" s="14"/>
      <c r="F1047" s="26"/>
      <c r="G1047" s="30"/>
      <c r="H1047" s="16"/>
      <c r="I1047" s="17"/>
      <c r="J1047" s="18"/>
      <c r="K1047" s="19"/>
      <c r="L1047" s="20"/>
      <c r="M1047" s="21"/>
      <c r="N1047" s="21"/>
    </row>
    <row r="1048" spans="2:14">
      <c r="B1048" s="12"/>
      <c r="D1048" s="13"/>
      <c r="E1048" s="14"/>
      <c r="F1048" s="26"/>
      <c r="G1048" s="30"/>
      <c r="H1048" s="16"/>
      <c r="I1048" s="17"/>
      <c r="J1048" s="18"/>
      <c r="K1048" s="19"/>
      <c r="L1048" s="20"/>
      <c r="M1048" s="21"/>
      <c r="N1048" s="21"/>
    </row>
    <row r="1049" spans="2:14">
      <c r="B1049" s="12"/>
      <c r="D1049" s="13"/>
      <c r="E1049" s="14"/>
      <c r="F1049" s="26"/>
      <c r="G1049" s="30"/>
      <c r="H1049" s="16"/>
      <c r="I1049" s="17"/>
      <c r="J1049" s="18"/>
      <c r="K1049" s="19"/>
      <c r="L1049" s="20"/>
      <c r="M1049" s="21"/>
      <c r="N1049" s="21"/>
    </row>
    <row r="1050" spans="2:14">
      <c r="B1050" s="12"/>
      <c r="D1050" s="13"/>
      <c r="E1050" s="14"/>
      <c r="F1050" s="26"/>
      <c r="G1050" s="30"/>
      <c r="H1050" s="16"/>
      <c r="I1050" s="17"/>
      <c r="J1050" s="18"/>
      <c r="K1050" s="19"/>
      <c r="L1050" s="20"/>
      <c r="M1050" s="21"/>
      <c r="N1050" s="21"/>
    </row>
    <row r="1051" spans="2:14">
      <c r="B1051" s="12"/>
      <c r="D1051" s="13"/>
      <c r="E1051" s="14"/>
      <c r="F1051" s="26"/>
      <c r="G1051" s="30"/>
      <c r="H1051" s="16"/>
      <c r="I1051" s="17"/>
      <c r="J1051" s="18"/>
      <c r="K1051" s="19"/>
      <c r="L1051" s="20"/>
      <c r="M1051" s="21"/>
      <c r="N1051" s="21"/>
    </row>
    <row r="1052" spans="2:14">
      <c r="B1052" s="12"/>
      <c r="D1052" s="13"/>
      <c r="E1052" s="14"/>
      <c r="F1052" s="26"/>
      <c r="G1052" s="30"/>
      <c r="H1052" s="16"/>
      <c r="I1052" s="17"/>
      <c r="J1052" s="18"/>
      <c r="K1052" s="19"/>
      <c r="L1052" s="20"/>
      <c r="M1052" s="21"/>
      <c r="N1052" s="21"/>
    </row>
    <row r="1053" spans="2:14">
      <c r="B1053" s="12"/>
      <c r="D1053" s="13"/>
      <c r="E1053" s="14"/>
      <c r="F1053" s="26"/>
      <c r="G1053" s="30"/>
      <c r="H1053" s="16"/>
      <c r="I1053" s="17"/>
      <c r="J1053" s="18"/>
      <c r="K1053" s="19"/>
      <c r="L1053" s="20"/>
      <c r="M1053" s="21"/>
      <c r="N1053" s="21"/>
    </row>
    <row r="1054" spans="2:14">
      <c r="B1054" s="12"/>
      <c r="D1054" s="13"/>
      <c r="E1054" s="14"/>
      <c r="F1054" s="26"/>
      <c r="G1054" s="30"/>
      <c r="H1054" s="16"/>
      <c r="I1054" s="17"/>
      <c r="J1054" s="18"/>
      <c r="K1054" s="19"/>
      <c r="L1054" s="20"/>
      <c r="M1054" s="21"/>
      <c r="N1054" s="21"/>
    </row>
    <row r="1055" spans="2:14">
      <c r="B1055" s="12"/>
      <c r="D1055" s="13"/>
      <c r="E1055" s="14"/>
      <c r="F1055" s="26"/>
      <c r="G1055" s="30"/>
      <c r="H1055" s="16"/>
      <c r="I1055" s="17"/>
      <c r="J1055" s="18"/>
      <c r="K1055" s="19"/>
      <c r="L1055" s="20"/>
      <c r="M1055" s="21"/>
      <c r="N1055" s="21"/>
    </row>
    <row r="1056" spans="2:14">
      <c r="B1056" s="12"/>
      <c r="D1056" s="13"/>
      <c r="E1056" s="14"/>
      <c r="F1056" s="26"/>
      <c r="G1056" s="30"/>
      <c r="H1056" s="16"/>
      <c r="I1056" s="17"/>
      <c r="J1056" s="18"/>
      <c r="K1056" s="19"/>
      <c r="L1056" s="20"/>
      <c r="M1056" s="21"/>
      <c r="N1056" s="21"/>
    </row>
    <row r="1057" spans="2:14">
      <c r="B1057" s="12"/>
      <c r="D1057" s="13"/>
      <c r="E1057" s="14"/>
      <c r="F1057" s="26"/>
      <c r="G1057" s="15"/>
      <c r="H1057" s="16"/>
      <c r="I1057" s="17"/>
      <c r="J1057" s="18"/>
      <c r="K1057" s="19"/>
      <c r="L1057" s="20"/>
      <c r="M1057" s="21"/>
      <c r="N1057" s="21"/>
    </row>
    <row r="1058" spans="2:14">
      <c r="B1058" s="12"/>
      <c r="D1058" s="13"/>
      <c r="E1058" s="14"/>
      <c r="F1058" s="26"/>
      <c r="G1058" s="15"/>
      <c r="H1058" s="16"/>
      <c r="I1058" s="17"/>
      <c r="J1058" s="18"/>
      <c r="K1058" s="19"/>
      <c r="L1058" s="20"/>
      <c r="M1058" s="21"/>
      <c r="N1058" s="21"/>
    </row>
    <row r="1059" spans="2:14">
      <c r="B1059" s="12"/>
      <c r="D1059" s="13"/>
      <c r="E1059" s="14"/>
      <c r="F1059" s="26"/>
      <c r="G1059" s="15"/>
      <c r="H1059" s="16"/>
      <c r="I1059" s="17"/>
      <c r="J1059" s="18"/>
      <c r="K1059" s="19"/>
      <c r="L1059" s="20"/>
      <c r="M1059" s="21"/>
      <c r="N1059" s="21"/>
    </row>
    <row r="1060" spans="2:14">
      <c r="B1060" s="12"/>
      <c r="D1060" s="13"/>
      <c r="E1060" s="14"/>
      <c r="F1060" s="26"/>
      <c r="G1060" s="15"/>
      <c r="H1060" s="16"/>
      <c r="I1060" s="17"/>
      <c r="J1060" s="18"/>
      <c r="K1060" s="19"/>
      <c r="L1060" s="20"/>
      <c r="M1060" s="21"/>
      <c r="N1060" s="21"/>
    </row>
    <row r="1061" spans="2:14">
      <c r="B1061" s="12"/>
      <c r="D1061" s="13"/>
      <c r="E1061" s="14"/>
      <c r="F1061" s="26"/>
      <c r="G1061" s="15"/>
      <c r="H1061" s="16"/>
      <c r="I1061" s="17"/>
      <c r="J1061" s="18"/>
      <c r="K1061" s="19"/>
      <c r="L1061" s="20"/>
      <c r="M1061" s="21"/>
      <c r="N1061" s="21"/>
    </row>
    <row r="1062" spans="2:14">
      <c r="B1062" s="12"/>
      <c r="D1062" s="13"/>
      <c r="E1062" s="14"/>
      <c r="F1062" s="26"/>
      <c r="G1062" s="15"/>
      <c r="H1062" s="16"/>
      <c r="I1062" s="17"/>
      <c r="J1062" s="18"/>
      <c r="K1062" s="19"/>
      <c r="L1062" s="20"/>
      <c r="M1062" s="21"/>
      <c r="N1062" s="21"/>
    </row>
    <row r="1063" spans="2:14">
      <c r="B1063" s="12"/>
      <c r="D1063" s="13"/>
      <c r="E1063" s="14"/>
      <c r="F1063" s="26"/>
      <c r="G1063" s="15"/>
      <c r="H1063" s="16"/>
      <c r="I1063" s="17"/>
      <c r="J1063" s="18"/>
      <c r="K1063" s="19"/>
      <c r="L1063" s="20"/>
      <c r="M1063" s="21"/>
      <c r="N1063" s="21"/>
    </row>
    <row r="1064" spans="2:14">
      <c r="B1064" s="12"/>
      <c r="D1064" s="13"/>
      <c r="E1064" s="14"/>
      <c r="F1064" s="26"/>
      <c r="G1064" s="15"/>
      <c r="H1064" s="16"/>
      <c r="I1064" s="17"/>
      <c r="J1064" s="18"/>
      <c r="K1064" s="19"/>
      <c r="L1064" s="20"/>
      <c r="M1064" s="21"/>
      <c r="N1064" s="21"/>
    </row>
    <row r="1065" spans="2:14">
      <c r="B1065" s="12"/>
      <c r="D1065" s="13"/>
      <c r="E1065" s="14"/>
      <c r="F1065" s="26"/>
      <c r="G1065" s="15"/>
      <c r="H1065" s="16"/>
      <c r="I1065" s="17"/>
      <c r="J1065" s="18"/>
      <c r="K1065" s="19"/>
      <c r="L1065" s="20"/>
      <c r="M1065" s="21"/>
      <c r="N1065" s="21"/>
    </row>
    <row r="1066" spans="2:14">
      <c r="B1066" s="12"/>
      <c r="D1066" s="13"/>
      <c r="E1066" s="14"/>
      <c r="F1066" s="26"/>
      <c r="G1066" s="15"/>
      <c r="H1066" s="16"/>
      <c r="I1066" s="17"/>
      <c r="J1066" s="18"/>
      <c r="K1066" s="19"/>
      <c r="L1066" s="20"/>
      <c r="M1066" s="21"/>
      <c r="N1066" s="21"/>
    </row>
    <row r="1067" spans="2:14">
      <c r="B1067" s="12"/>
      <c r="D1067" s="13"/>
      <c r="E1067" s="14"/>
      <c r="F1067" s="26"/>
      <c r="G1067" s="15"/>
      <c r="H1067" s="16"/>
      <c r="I1067" s="17"/>
      <c r="J1067" s="18"/>
      <c r="K1067" s="19"/>
      <c r="L1067" s="20"/>
      <c r="M1067" s="21"/>
      <c r="N1067" s="21"/>
    </row>
    <row r="1068" spans="2:14">
      <c r="B1068" s="12"/>
      <c r="D1068" s="13"/>
      <c r="E1068" s="14"/>
      <c r="F1068" s="26"/>
      <c r="G1068" s="15"/>
      <c r="H1068" s="16"/>
      <c r="I1068" s="17"/>
      <c r="J1068" s="18"/>
      <c r="K1068" s="19"/>
      <c r="L1068" s="20"/>
      <c r="M1068" s="21"/>
      <c r="N1068" s="21"/>
    </row>
    <row r="1069" spans="2:14">
      <c r="B1069" s="12"/>
      <c r="D1069" s="13"/>
      <c r="E1069" s="14"/>
      <c r="F1069" s="26"/>
      <c r="G1069" s="15"/>
      <c r="H1069" s="16"/>
      <c r="I1069" s="17"/>
      <c r="J1069" s="18"/>
      <c r="K1069" s="19"/>
      <c r="L1069" s="20"/>
      <c r="M1069" s="21"/>
      <c r="N1069" s="21"/>
    </row>
    <row r="1070" spans="2:14">
      <c r="B1070" s="12"/>
      <c r="D1070" s="13"/>
      <c r="E1070" s="14"/>
      <c r="F1070" s="26"/>
      <c r="G1070" s="15"/>
      <c r="H1070" s="16"/>
      <c r="I1070" s="17"/>
      <c r="J1070" s="18"/>
      <c r="K1070" s="19"/>
      <c r="L1070" s="20"/>
      <c r="M1070" s="21"/>
      <c r="N1070" s="21"/>
    </row>
    <row r="1071" spans="2:14">
      <c r="B1071" s="12"/>
      <c r="D1071" s="13"/>
      <c r="E1071" s="14"/>
      <c r="F1071" s="26"/>
      <c r="G1071" s="15"/>
      <c r="H1071" s="16"/>
      <c r="I1071" s="17"/>
      <c r="J1071" s="18"/>
      <c r="K1071" s="19"/>
      <c r="L1071" s="20"/>
      <c r="M1071" s="21"/>
      <c r="N1071" s="21"/>
    </row>
    <row r="1072" spans="2:14">
      <c r="B1072" s="12"/>
      <c r="D1072" s="13"/>
      <c r="E1072" s="14"/>
      <c r="F1072" s="26"/>
      <c r="G1072" s="15"/>
      <c r="H1072" s="16"/>
      <c r="I1072" s="17"/>
      <c r="J1072" s="18"/>
      <c r="K1072" s="19"/>
      <c r="L1072" s="20"/>
      <c r="M1072" s="21"/>
      <c r="N1072" s="21"/>
    </row>
    <row r="1073" spans="1:14">
      <c r="B1073" s="12"/>
      <c r="D1073" s="13"/>
      <c r="E1073" s="14"/>
      <c r="F1073" s="26"/>
      <c r="G1073" s="15"/>
      <c r="H1073" s="16"/>
      <c r="I1073" s="17"/>
      <c r="J1073" s="18"/>
      <c r="K1073" s="19"/>
      <c r="L1073" s="20"/>
      <c r="M1073" s="21"/>
      <c r="N1073" s="21"/>
    </row>
    <row r="1074" spans="1:14">
      <c r="B1074" s="12"/>
      <c r="D1074" s="13"/>
      <c r="E1074" s="14"/>
      <c r="F1074" s="26"/>
      <c r="G1074" s="15"/>
      <c r="H1074" s="16"/>
      <c r="I1074" s="17"/>
      <c r="J1074" s="18"/>
      <c r="K1074" s="19"/>
      <c r="L1074" s="20"/>
      <c r="M1074" s="21"/>
      <c r="N1074" s="21"/>
    </row>
    <row r="1075" spans="1:14">
      <c r="B1075" s="12"/>
      <c r="D1075" s="13"/>
      <c r="E1075" s="14"/>
      <c r="F1075" s="26"/>
      <c r="G1075" s="15"/>
      <c r="H1075" s="16"/>
      <c r="I1075" s="17"/>
      <c r="J1075" s="18"/>
      <c r="K1075" s="19"/>
      <c r="L1075" s="20"/>
      <c r="M1075" s="21"/>
      <c r="N1075" s="21"/>
    </row>
    <row r="1076" spans="1:14">
      <c r="B1076" s="12"/>
      <c r="D1076" s="13"/>
      <c r="E1076" s="14"/>
      <c r="F1076" s="26"/>
      <c r="G1076" s="15"/>
      <c r="H1076" s="16"/>
      <c r="I1076" s="17"/>
      <c r="J1076" s="18"/>
      <c r="K1076" s="19"/>
      <c r="L1076" s="20"/>
      <c r="M1076" s="21"/>
      <c r="N1076" s="21"/>
    </row>
    <row r="1077" spans="1:14">
      <c r="B1077" s="12"/>
      <c r="D1077" s="13"/>
      <c r="E1077" s="14"/>
      <c r="F1077" s="26"/>
      <c r="G1077" s="15"/>
      <c r="H1077" s="16"/>
      <c r="I1077" s="17"/>
      <c r="J1077" s="18"/>
      <c r="K1077" s="19"/>
      <c r="L1077" s="20"/>
      <c r="M1077" s="21"/>
      <c r="N1077" s="21"/>
    </row>
    <row r="1078" spans="1:14">
      <c r="B1078" s="12"/>
      <c r="D1078" s="13"/>
      <c r="E1078" s="14"/>
      <c r="F1078" s="26"/>
      <c r="G1078" s="15"/>
      <c r="H1078" s="16"/>
      <c r="I1078" s="17"/>
      <c r="J1078" s="18"/>
      <c r="K1078" s="19"/>
      <c r="L1078" s="20"/>
      <c r="M1078" s="21"/>
      <c r="N1078" s="21"/>
    </row>
    <row r="1079" spans="1:14">
      <c r="B1079" s="12"/>
      <c r="D1079" s="13"/>
      <c r="E1079" s="14"/>
      <c r="F1079" s="26"/>
      <c r="G1079" s="15"/>
      <c r="H1079" s="16"/>
      <c r="I1079" s="17"/>
      <c r="J1079" s="18"/>
      <c r="K1079" s="19"/>
      <c r="L1079" s="20"/>
      <c r="M1079" s="21"/>
      <c r="N1079" s="21"/>
    </row>
    <row r="1080" spans="1:14">
      <c r="B1080" s="12"/>
      <c r="D1080" s="13"/>
      <c r="E1080" s="14"/>
      <c r="F1080" s="26"/>
      <c r="G1080" s="15"/>
      <c r="H1080" s="16"/>
      <c r="I1080" s="17"/>
      <c r="J1080" s="18"/>
      <c r="K1080" s="19"/>
      <c r="L1080" s="20"/>
      <c r="M1080" s="21"/>
      <c r="N1080" s="21"/>
    </row>
    <row r="1081" spans="1:14">
      <c r="B1081" s="12"/>
      <c r="D1081" s="13"/>
      <c r="E1081" s="14"/>
      <c r="F1081" s="26"/>
      <c r="G1081" s="15"/>
      <c r="H1081" s="16"/>
      <c r="I1081" s="17"/>
      <c r="J1081" s="18"/>
      <c r="K1081" s="19"/>
      <c r="L1081" s="20"/>
      <c r="M1081" s="21"/>
      <c r="N1081" s="21"/>
    </row>
    <row r="1082" spans="1:14">
      <c r="A1082" s="31"/>
      <c r="B1082" s="48"/>
      <c r="C1082" s="31"/>
      <c r="D1082" s="21"/>
      <c r="E1082" s="32"/>
      <c r="F1082" s="32"/>
      <c r="G1082" s="33"/>
      <c r="H1082" s="34"/>
      <c r="I1082" s="34"/>
      <c r="J1082" s="31"/>
      <c r="K1082" s="31"/>
      <c r="L1082" s="35"/>
      <c r="M1082" s="36"/>
      <c r="N1082" s="21"/>
    </row>
    <row r="1083" spans="1:14">
      <c r="A1083" s="31"/>
      <c r="B1083" s="48"/>
      <c r="C1083" s="31"/>
      <c r="D1083" s="21"/>
      <c r="E1083" s="32"/>
      <c r="F1083" s="32"/>
      <c r="G1083" s="33"/>
      <c r="H1083" s="34"/>
      <c r="I1083" s="34"/>
      <c r="J1083" s="31"/>
      <c r="K1083" s="31"/>
      <c r="L1083" s="35"/>
      <c r="M1083" s="36"/>
      <c r="N1083" s="21"/>
    </row>
    <row r="1084" spans="1:14">
      <c r="A1084" s="31"/>
      <c r="B1084" s="48"/>
      <c r="C1084" s="31"/>
      <c r="D1084" s="21"/>
      <c r="E1084" s="32"/>
      <c r="F1084" s="32"/>
      <c r="G1084" s="33"/>
      <c r="H1084" s="34"/>
      <c r="I1084" s="34"/>
      <c r="J1084" s="31"/>
      <c r="K1084" s="31"/>
      <c r="L1084" s="35"/>
      <c r="M1084" s="36"/>
      <c r="N1084" s="21"/>
    </row>
    <row r="1085" spans="1:14">
      <c r="A1085" s="31"/>
      <c r="B1085" s="48"/>
      <c r="C1085" s="31"/>
      <c r="D1085" s="21"/>
      <c r="E1085" s="32"/>
      <c r="F1085" s="32"/>
      <c r="G1085" s="33"/>
      <c r="H1085" s="34"/>
      <c r="I1085" s="34"/>
      <c r="J1085" s="31"/>
      <c r="K1085" s="31"/>
      <c r="L1085" s="35"/>
      <c r="M1085" s="36"/>
      <c r="N1085" s="21"/>
    </row>
    <row r="1086" spans="1:14">
      <c r="A1086" s="31"/>
      <c r="B1086" s="48"/>
      <c r="C1086" s="31"/>
      <c r="D1086" s="21"/>
      <c r="E1086" s="32"/>
      <c r="F1086" s="32"/>
      <c r="G1086" s="33"/>
      <c r="H1086" s="34"/>
      <c r="I1086" s="34"/>
      <c r="J1086" s="31"/>
      <c r="K1086" s="31"/>
      <c r="L1086" s="35"/>
      <c r="M1086" s="36"/>
      <c r="N1086" s="21"/>
    </row>
    <row r="1087" spans="1:14">
      <c r="A1087" s="31"/>
      <c r="B1087" s="48"/>
      <c r="C1087" s="31"/>
      <c r="D1087" s="21"/>
      <c r="E1087" s="32"/>
      <c r="F1087" s="32"/>
      <c r="G1087" s="33"/>
      <c r="H1087" s="34"/>
      <c r="I1087" s="34"/>
      <c r="J1087" s="31"/>
      <c r="K1087" s="31"/>
      <c r="L1087" s="35"/>
      <c r="M1087" s="36"/>
      <c r="N1087" s="21"/>
    </row>
    <row r="1088" spans="1:14">
      <c r="A1088" s="31"/>
      <c r="B1088" s="48"/>
      <c r="C1088" s="31"/>
      <c r="D1088" s="21"/>
      <c r="E1088" s="32"/>
      <c r="F1088" s="32"/>
      <c r="G1088" s="33"/>
      <c r="H1088" s="34"/>
      <c r="I1088" s="34"/>
      <c r="J1088" s="31"/>
      <c r="K1088" s="31"/>
      <c r="L1088" s="35"/>
      <c r="M1088" s="36"/>
      <c r="N1088" s="21"/>
    </row>
    <row r="1089" spans="1:14">
      <c r="A1089" s="31"/>
      <c r="B1089" s="48"/>
      <c r="C1089" s="31"/>
      <c r="D1089" s="21"/>
      <c r="E1089" s="32"/>
      <c r="F1089" s="32"/>
      <c r="G1089" s="33"/>
      <c r="H1089" s="34"/>
      <c r="I1089" s="34"/>
      <c r="J1089" s="31"/>
      <c r="K1089" s="31"/>
      <c r="L1089" s="35"/>
      <c r="M1089" s="36"/>
      <c r="N1089" s="21"/>
    </row>
    <row r="1090" spans="1:14">
      <c r="A1090" s="31"/>
      <c r="B1090" s="48"/>
      <c r="C1090" s="31"/>
      <c r="D1090" s="21"/>
      <c r="E1090" s="32"/>
      <c r="F1090" s="32"/>
      <c r="G1090" s="33"/>
      <c r="H1090" s="34"/>
      <c r="I1090" s="34"/>
      <c r="J1090" s="31"/>
      <c r="K1090" s="31"/>
      <c r="L1090" s="35"/>
      <c r="M1090" s="36"/>
      <c r="N1090" s="21"/>
    </row>
    <row r="1091" spans="1:14">
      <c r="A1091" s="31"/>
      <c r="B1091" s="48"/>
      <c r="C1091" s="31"/>
      <c r="D1091" s="21"/>
      <c r="E1091" s="32"/>
      <c r="F1091" s="32"/>
      <c r="G1091" s="33"/>
      <c r="H1091" s="34"/>
      <c r="I1091" s="34"/>
      <c r="J1091" s="31"/>
      <c r="K1091" s="31"/>
      <c r="L1091" s="35"/>
      <c r="M1091" s="36"/>
      <c r="N1091" s="21"/>
    </row>
    <row r="1092" spans="1:14">
      <c r="A1092" s="31"/>
      <c r="B1092" s="49"/>
      <c r="C1092" s="31"/>
      <c r="D1092" s="51"/>
      <c r="E1092" s="37"/>
      <c r="F1092" s="37"/>
      <c r="G1092" s="37"/>
      <c r="H1092" s="37"/>
      <c r="I1092" s="37"/>
      <c r="J1092" s="37"/>
      <c r="K1092" s="37"/>
      <c r="L1092" s="35"/>
      <c r="M1092" s="37"/>
      <c r="N1092" s="21"/>
    </row>
    <row r="1093" spans="1:14">
      <c r="A1093" s="31"/>
      <c r="B1093" s="49"/>
      <c r="C1093" s="31"/>
      <c r="D1093" s="51"/>
      <c r="E1093" s="37"/>
      <c r="F1093" s="37"/>
      <c r="G1093" s="37"/>
      <c r="H1093" s="37"/>
      <c r="I1093" s="37"/>
      <c r="J1093" s="37"/>
      <c r="K1093" s="37"/>
      <c r="L1093" s="35"/>
      <c r="M1093" s="37"/>
      <c r="N1093" s="21"/>
    </row>
    <row r="1094" spans="1:14">
      <c r="A1094" s="31"/>
      <c r="B1094" s="49"/>
      <c r="C1094" s="31"/>
      <c r="D1094" s="51"/>
      <c r="E1094" s="38"/>
      <c r="F1094" s="37"/>
      <c r="G1094" s="37"/>
      <c r="H1094" s="37"/>
      <c r="I1094" s="37"/>
      <c r="J1094" s="37"/>
      <c r="K1094" s="37"/>
      <c r="L1094" s="35"/>
      <c r="M1094" s="37"/>
      <c r="N1094" s="21"/>
    </row>
    <row r="1095" spans="1:14">
      <c r="A1095" s="31"/>
      <c r="B1095" s="49"/>
      <c r="C1095" s="31"/>
      <c r="D1095" s="51"/>
      <c r="E1095" s="38"/>
      <c r="F1095" s="37"/>
      <c r="G1095" s="37"/>
      <c r="H1095" s="37"/>
      <c r="I1095" s="37"/>
      <c r="J1095" s="37"/>
      <c r="K1095" s="37"/>
      <c r="L1095" s="35"/>
      <c r="M1095" s="37"/>
      <c r="N1095" s="21"/>
    </row>
    <row r="1096" spans="1:14">
      <c r="A1096" s="31"/>
      <c r="B1096" s="49"/>
      <c r="C1096" s="31"/>
      <c r="D1096" s="51"/>
      <c r="E1096" s="37"/>
      <c r="F1096" s="37"/>
      <c r="G1096" s="37"/>
      <c r="H1096" s="37"/>
      <c r="I1096" s="37"/>
      <c r="J1096" s="37"/>
      <c r="K1096" s="37"/>
      <c r="L1096" s="35"/>
      <c r="M1096" s="37"/>
      <c r="N1096" s="21"/>
    </row>
    <row r="1097" spans="1:14">
      <c r="A1097" s="31"/>
      <c r="B1097" s="49"/>
      <c r="C1097" s="31"/>
      <c r="D1097" s="51"/>
      <c r="E1097" s="38"/>
      <c r="F1097" s="37"/>
      <c r="G1097" s="37"/>
      <c r="H1097" s="37"/>
      <c r="I1097" s="37"/>
      <c r="J1097" s="37"/>
      <c r="K1097" s="37"/>
      <c r="L1097" s="35"/>
      <c r="M1097" s="37"/>
      <c r="N1097" s="21"/>
    </row>
    <row r="1098" spans="1:14">
      <c r="A1098" s="31"/>
      <c r="B1098" s="49"/>
      <c r="C1098" s="31"/>
      <c r="D1098" s="51"/>
      <c r="E1098" s="37"/>
      <c r="F1098" s="37"/>
      <c r="G1098" s="37"/>
      <c r="H1098" s="37"/>
      <c r="I1098" s="37"/>
      <c r="J1098" s="37"/>
      <c r="K1098" s="37"/>
      <c r="L1098" s="35"/>
      <c r="M1098" s="37"/>
      <c r="N1098" s="21"/>
    </row>
    <row r="1099" spans="1:14">
      <c r="A1099" s="31"/>
      <c r="B1099" s="49"/>
      <c r="C1099" s="31"/>
      <c r="D1099" s="51"/>
      <c r="E1099" s="38"/>
      <c r="F1099" s="37"/>
      <c r="G1099" s="37"/>
      <c r="H1099" s="37"/>
      <c r="I1099" s="37"/>
      <c r="J1099" s="37"/>
      <c r="K1099" s="37"/>
      <c r="L1099" s="35"/>
      <c r="M1099" s="37"/>
      <c r="N1099" s="21"/>
    </row>
    <row r="1100" spans="1:14">
      <c r="A1100" s="31"/>
      <c r="B1100" s="49"/>
      <c r="C1100" s="31"/>
      <c r="D1100" s="51"/>
      <c r="E1100" s="37"/>
      <c r="F1100" s="37"/>
      <c r="G1100" s="37"/>
      <c r="H1100" s="37"/>
      <c r="I1100" s="37"/>
      <c r="J1100" s="37"/>
      <c r="K1100" s="37"/>
      <c r="L1100" s="35"/>
      <c r="M1100" s="37"/>
      <c r="N1100" s="21"/>
    </row>
    <row r="1101" spans="1:14">
      <c r="A1101" s="31"/>
      <c r="B1101" s="49"/>
      <c r="C1101" s="31"/>
      <c r="D1101" s="51"/>
      <c r="E1101" s="38"/>
      <c r="F1101" s="37"/>
      <c r="G1101" s="37"/>
      <c r="H1101" s="37"/>
      <c r="I1101" s="37"/>
      <c r="J1101" s="37"/>
      <c r="K1101" s="37"/>
      <c r="L1101" s="35"/>
      <c r="M1101" s="37"/>
      <c r="N1101" s="21"/>
    </row>
    <row r="1102" spans="1:14">
      <c r="A1102" s="31"/>
      <c r="B1102" s="49"/>
      <c r="C1102" s="31"/>
      <c r="D1102" s="51"/>
      <c r="E1102" s="38"/>
      <c r="F1102" s="37"/>
      <c r="G1102" s="37"/>
      <c r="H1102" s="37"/>
      <c r="I1102" s="37"/>
      <c r="J1102" s="37"/>
      <c r="K1102" s="37"/>
      <c r="L1102" s="35"/>
      <c r="M1102" s="37"/>
      <c r="N1102" s="21"/>
    </row>
    <row r="1103" spans="1:14">
      <c r="A1103" s="31"/>
      <c r="B1103" s="49"/>
      <c r="C1103" s="31"/>
      <c r="D1103" s="51"/>
      <c r="E1103" s="37"/>
      <c r="F1103" s="37"/>
      <c r="G1103" s="37"/>
      <c r="H1103" s="37"/>
      <c r="I1103" s="37"/>
      <c r="J1103" s="37"/>
      <c r="K1103" s="37"/>
      <c r="L1103" s="35"/>
      <c r="M1103" s="37"/>
      <c r="N1103" s="21"/>
    </row>
    <row r="1104" spans="1:14">
      <c r="A1104" s="31"/>
      <c r="B1104" s="49"/>
      <c r="C1104" s="31"/>
      <c r="D1104" s="51"/>
      <c r="E1104" s="37"/>
      <c r="F1104" s="37"/>
      <c r="G1104" s="37"/>
      <c r="H1104" s="37"/>
      <c r="I1104" s="37"/>
      <c r="J1104" s="37"/>
      <c r="K1104" s="37"/>
      <c r="L1104" s="35"/>
      <c r="M1104" s="37"/>
      <c r="N1104" s="21"/>
    </row>
    <row r="1105" spans="1:14">
      <c r="A1105" s="31"/>
      <c r="B1105" s="49"/>
      <c r="C1105" s="31"/>
      <c r="D1105" s="51"/>
      <c r="E1105" s="38"/>
      <c r="F1105" s="37"/>
      <c r="G1105" s="37"/>
      <c r="H1105" s="37"/>
      <c r="I1105" s="37"/>
      <c r="J1105" s="37"/>
      <c r="K1105" s="37"/>
      <c r="L1105" s="35"/>
      <c r="M1105" s="37"/>
      <c r="N1105" s="21"/>
    </row>
    <row r="1106" spans="1:14">
      <c r="A1106" s="31"/>
      <c r="B1106" s="49"/>
      <c r="C1106" s="31"/>
      <c r="D1106" s="51"/>
      <c r="E1106" s="38"/>
      <c r="F1106" s="37"/>
      <c r="G1106" s="37"/>
      <c r="H1106" s="37"/>
      <c r="I1106" s="37"/>
      <c r="J1106" s="37"/>
      <c r="K1106" s="37"/>
      <c r="L1106" s="35"/>
      <c r="M1106" s="37"/>
      <c r="N1106" s="21"/>
    </row>
    <row r="1107" spans="1:14">
      <c r="A1107" s="31"/>
      <c r="B1107" s="49"/>
      <c r="C1107" s="31"/>
      <c r="D1107" s="51"/>
      <c r="E1107" s="38"/>
      <c r="F1107" s="37"/>
      <c r="G1107" s="37"/>
      <c r="H1107" s="37"/>
      <c r="I1107" s="37"/>
      <c r="J1107" s="37"/>
      <c r="K1107" s="37"/>
      <c r="L1107" s="35"/>
      <c r="M1107" s="37"/>
      <c r="N1107" s="21"/>
    </row>
    <row r="1108" spans="1:14">
      <c r="A1108" s="31"/>
      <c r="B1108" s="49"/>
      <c r="C1108" s="31"/>
      <c r="D1108" s="51"/>
      <c r="E1108" s="37"/>
      <c r="F1108" s="37"/>
      <c r="G1108" s="37"/>
      <c r="H1108" s="37"/>
      <c r="I1108" s="37"/>
      <c r="J1108" s="37"/>
      <c r="K1108" s="37"/>
      <c r="L1108" s="35"/>
      <c r="M1108" s="37"/>
      <c r="N1108" s="21"/>
    </row>
    <row r="1109" spans="1:14">
      <c r="A1109" s="31"/>
      <c r="B1109" s="49"/>
      <c r="C1109" s="31"/>
      <c r="D1109" s="51"/>
      <c r="E1109" s="37"/>
      <c r="F1109" s="37"/>
      <c r="G1109" s="37"/>
      <c r="H1109" s="37"/>
      <c r="I1109" s="37"/>
      <c r="J1109" s="37"/>
      <c r="K1109" s="37"/>
      <c r="L1109" s="35"/>
      <c r="M1109" s="37"/>
      <c r="N1109" s="21"/>
    </row>
    <row r="1110" spans="1:14">
      <c r="A1110" s="31"/>
      <c r="B1110" s="49"/>
      <c r="C1110" s="31"/>
      <c r="D1110" s="51"/>
      <c r="E1110" s="38"/>
      <c r="F1110" s="37"/>
      <c r="G1110" s="37"/>
      <c r="H1110" s="37"/>
      <c r="I1110" s="37"/>
      <c r="J1110" s="37"/>
      <c r="K1110" s="37"/>
      <c r="L1110" s="35"/>
      <c r="M1110" s="37"/>
      <c r="N1110" s="21"/>
    </row>
    <row r="1111" spans="1:14">
      <c r="A1111" s="31"/>
      <c r="B1111" s="49"/>
      <c r="C1111" s="31"/>
      <c r="D1111" s="51"/>
      <c r="E1111" s="38"/>
      <c r="F1111" s="37"/>
      <c r="G1111" s="37"/>
      <c r="H1111" s="37"/>
      <c r="I1111" s="37"/>
      <c r="J1111" s="37"/>
      <c r="K1111" s="37"/>
      <c r="L1111" s="35"/>
      <c r="M1111" s="37"/>
      <c r="N1111" s="21"/>
    </row>
    <row r="1112" spans="1:14">
      <c r="A1112" s="31"/>
      <c r="B1112" s="49"/>
      <c r="C1112" s="31"/>
      <c r="D1112" s="51"/>
      <c r="E1112" s="37"/>
      <c r="F1112" s="37"/>
      <c r="G1112" s="37"/>
      <c r="H1112" s="37"/>
      <c r="I1112" s="37"/>
      <c r="J1112" s="37"/>
      <c r="K1112" s="37"/>
      <c r="L1112" s="35"/>
      <c r="M1112" s="37"/>
      <c r="N1112" s="21"/>
    </row>
    <row r="1113" spans="1:14">
      <c r="A1113" s="31"/>
      <c r="B1113" s="49"/>
      <c r="C1113" s="31"/>
      <c r="D1113" s="51"/>
      <c r="E1113" s="37"/>
      <c r="F1113" s="37"/>
      <c r="G1113" s="37"/>
      <c r="H1113" s="37"/>
      <c r="I1113" s="37"/>
      <c r="J1113" s="37"/>
      <c r="K1113" s="37"/>
      <c r="L1113" s="35"/>
      <c r="M1113" s="37"/>
      <c r="N1113" s="21"/>
    </row>
    <row r="1114" spans="1:14">
      <c r="A1114" s="31"/>
      <c r="B1114" s="49"/>
      <c r="C1114" s="31"/>
      <c r="D1114" s="51"/>
      <c r="E1114" s="38"/>
      <c r="F1114" s="37"/>
      <c r="G1114" s="37"/>
      <c r="H1114" s="37"/>
      <c r="I1114" s="37"/>
      <c r="J1114" s="37"/>
      <c r="K1114" s="37"/>
      <c r="L1114" s="35"/>
      <c r="M1114" s="37"/>
      <c r="N1114" s="21"/>
    </row>
    <row r="1115" spans="1:14">
      <c r="A1115" s="31"/>
      <c r="B1115" s="49"/>
      <c r="C1115" s="31"/>
      <c r="D1115" s="51"/>
      <c r="E1115" s="38"/>
      <c r="F1115" s="37"/>
      <c r="G1115" s="37"/>
      <c r="H1115" s="37"/>
      <c r="I1115" s="37"/>
      <c r="J1115" s="37"/>
      <c r="K1115" s="37"/>
      <c r="L1115" s="35"/>
      <c r="M1115" s="37"/>
      <c r="N1115" s="21"/>
    </row>
    <row r="1116" spans="1:14">
      <c r="A1116" s="31"/>
      <c r="B1116" s="49"/>
      <c r="C1116" s="31"/>
      <c r="D1116" s="51"/>
      <c r="E1116" s="38"/>
      <c r="F1116" s="37"/>
      <c r="G1116" s="37"/>
      <c r="H1116" s="37"/>
      <c r="I1116" s="37"/>
      <c r="J1116" s="37"/>
      <c r="K1116" s="37"/>
      <c r="L1116" s="35"/>
      <c r="M1116" s="37"/>
      <c r="N1116" s="21"/>
    </row>
    <row r="1117" spans="1:14">
      <c r="A1117" s="31"/>
      <c r="B1117" s="49"/>
      <c r="C1117" s="31"/>
      <c r="D1117" s="51"/>
      <c r="E1117" s="37"/>
      <c r="F1117" s="37"/>
      <c r="G1117" s="37"/>
      <c r="H1117" s="37"/>
      <c r="I1117" s="37"/>
      <c r="J1117" s="37"/>
      <c r="K1117" s="37"/>
      <c r="L1117" s="35"/>
      <c r="M1117" s="37"/>
      <c r="N1117" s="21"/>
    </row>
    <row r="1118" spans="1:14">
      <c r="A1118" s="31"/>
      <c r="B1118" s="49"/>
      <c r="C1118" s="31"/>
      <c r="D1118" s="51"/>
      <c r="E1118" s="37"/>
      <c r="F1118" s="37"/>
      <c r="G1118" s="37"/>
      <c r="H1118" s="37"/>
      <c r="I1118" s="37"/>
      <c r="J1118" s="37"/>
      <c r="K1118" s="37"/>
      <c r="L1118" s="35"/>
      <c r="M1118" s="37"/>
      <c r="N1118" s="21"/>
    </row>
    <row r="1119" spans="1:14">
      <c r="A1119" s="31"/>
      <c r="B1119" s="49"/>
      <c r="C1119" s="31"/>
      <c r="D1119" s="51"/>
      <c r="E1119" s="38"/>
      <c r="F1119" s="37"/>
      <c r="G1119" s="37"/>
      <c r="H1119" s="37"/>
      <c r="I1119" s="37"/>
      <c r="J1119" s="37"/>
      <c r="K1119" s="37"/>
      <c r="L1119" s="35"/>
      <c r="M1119" s="37"/>
      <c r="N1119" s="21"/>
    </row>
    <row r="1120" spans="1:14">
      <c r="A1120" s="31"/>
      <c r="B1120" s="49"/>
      <c r="C1120" s="31"/>
      <c r="D1120" s="51"/>
      <c r="E1120" s="37"/>
      <c r="F1120" s="37"/>
      <c r="G1120" s="37"/>
      <c r="H1120" s="37"/>
      <c r="I1120" s="37"/>
      <c r="J1120" s="37"/>
      <c r="K1120" s="37"/>
      <c r="L1120" s="35"/>
      <c r="M1120" s="37"/>
      <c r="N1120" s="21"/>
    </row>
    <row r="1121" spans="1:14">
      <c r="A1121" s="31"/>
      <c r="B1121" s="49"/>
      <c r="C1121" s="31"/>
      <c r="D1121" s="51"/>
      <c r="E1121" s="37"/>
      <c r="F1121" s="37"/>
      <c r="G1121" s="37"/>
      <c r="H1121" s="37"/>
      <c r="I1121" s="37"/>
      <c r="J1121" s="37"/>
      <c r="K1121" s="37"/>
      <c r="L1121" s="35"/>
      <c r="M1121" s="37"/>
      <c r="N1121" s="21"/>
    </row>
    <row r="1122" spans="1:14">
      <c r="A1122" s="31"/>
      <c r="B1122" s="49"/>
      <c r="C1122" s="31"/>
      <c r="D1122" s="51"/>
      <c r="E1122" s="37"/>
      <c r="F1122" s="37"/>
      <c r="G1122" s="37"/>
      <c r="H1122" s="37"/>
      <c r="I1122" s="37"/>
      <c r="J1122" s="37"/>
      <c r="K1122" s="37"/>
      <c r="L1122" s="35"/>
      <c r="M1122" s="37"/>
      <c r="N1122" s="21"/>
    </row>
    <row r="1123" spans="1:14">
      <c r="A1123" s="31"/>
      <c r="B1123" s="49"/>
      <c r="C1123" s="31"/>
      <c r="D1123" s="51"/>
      <c r="E1123" s="37"/>
      <c r="F1123" s="37"/>
      <c r="G1123" s="37"/>
      <c r="H1123" s="37"/>
      <c r="I1123" s="37"/>
      <c r="J1123" s="37"/>
      <c r="K1123" s="37"/>
      <c r="L1123" s="35"/>
      <c r="M1123" s="37"/>
      <c r="N1123" s="21"/>
    </row>
    <row r="1124" spans="1:14">
      <c r="A1124" s="31"/>
      <c r="B1124" s="49"/>
      <c r="C1124" s="31"/>
      <c r="D1124" s="51"/>
      <c r="E1124" s="37"/>
      <c r="F1124" s="37"/>
      <c r="G1124" s="37"/>
      <c r="H1124" s="37"/>
      <c r="I1124" s="37"/>
      <c r="J1124" s="37"/>
      <c r="K1124" s="37"/>
      <c r="L1124" s="35"/>
      <c r="M1124" s="37"/>
      <c r="N1124" s="21"/>
    </row>
    <row r="1125" spans="1:14">
      <c r="A1125" s="31"/>
      <c r="B1125" s="49"/>
      <c r="C1125" s="31"/>
      <c r="D1125" s="51"/>
      <c r="E1125" s="38"/>
      <c r="F1125" s="37"/>
      <c r="G1125" s="37"/>
      <c r="H1125" s="37"/>
      <c r="I1125" s="37"/>
      <c r="J1125" s="37"/>
      <c r="K1125" s="37"/>
      <c r="L1125" s="35"/>
      <c r="M1125" s="37"/>
      <c r="N1125" s="21"/>
    </row>
    <row r="1126" spans="1:14">
      <c r="A1126" s="31"/>
      <c r="B1126" s="49"/>
      <c r="C1126" s="31"/>
      <c r="D1126" s="51"/>
      <c r="E1126" s="38"/>
      <c r="F1126" s="37"/>
      <c r="G1126" s="37"/>
      <c r="H1126" s="37"/>
      <c r="I1126" s="37"/>
      <c r="J1126" s="37"/>
      <c r="K1126" s="37"/>
      <c r="L1126" s="35"/>
      <c r="M1126" s="37"/>
      <c r="N1126" s="21"/>
    </row>
    <row r="1127" spans="1:14">
      <c r="A1127" s="31"/>
      <c r="B1127" s="49"/>
      <c r="C1127" s="31"/>
      <c r="D1127" s="51"/>
      <c r="E1127" s="37"/>
      <c r="F1127" s="37"/>
      <c r="G1127" s="37"/>
      <c r="H1127" s="37"/>
      <c r="I1127" s="37"/>
      <c r="J1127" s="37"/>
      <c r="K1127" s="37"/>
      <c r="L1127" s="35"/>
      <c r="M1127" s="37"/>
      <c r="N1127" s="21"/>
    </row>
    <row r="1128" spans="1:14">
      <c r="A1128" s="31"/>
      <c r="B1128" s="49"/>
      <c r="C1128" s="31"/>
      <c r="D1128" s="51"/>
      <c r="E1128" s="37"/>
      <c r="F1128" s="37"/>
      <c r="G1128" s="37"/>
      <c r="H1128" s="37"/>
      <c r="I1128" s="37"/>
      <c r="J1128" s="37"/>
      <c r="K1128" s="37"/>
      <c r="L1128" s="35"/>
      <c r="M1128" s="37"/>
      <c r="N1128" s="21"/>
    </row>
    <row r="1129" spans="1:14">
      <c r="A1129" s="31"/>
      <c r="B1129" s="49"/>
      <c r="C1129" s="31"/>
      <c r="D1129" s="51"/>
      <c r="E1129" s="38"/>
      <c r="F1129" s="37"/>
      <c r="G1129" s="37"/>
      <c r="H1129" s="37"/>
      <c r="I1129" s="37"/>
      <c r="J1129" s="37"/>
      <c r="K1129" s="37"/>
      <c r="L1129" s="35"/>
      <c r="M1129" s="37"/>
      <c r="N1129" s="21"/>
    </row>
    <row r="1130" spans="1:14">
      <c r="A1130" s="31"/>
      <c r="B1130" s="49"/>
      <c r="C1130" s="31"/>
      <c r="D1130" s="51"/>
      <c r="E1130" s="37"/>
      <c r="F1130" s="37"/>
      <c r="G1130" s="37"/>
      <c r="H1130" s="37"/>
      <c r="I1130" s="37"/>
      <c r="J1130" s="37"/>
      <c r="K1130" s="37"/>
      <c r="L1130" s="35"/>
      <c r="M1130" s="37"/>
      <c r="N1130" s="21"/>
    </row>
    <row r="1131" spans="1:14">
      <c r="A1131" s="31"/>
      <c r="B1131" s="49"/>
      <c r="C1131" s="31"/>
      <c r="D1131" s="51"/>
      <c r="E1131" s="38"/>
      <c r="F1131" s="37"/>
      <c r="G1131" s="37"/>
      <c r="H1131" s="37"/>
      <c r="I1131" s="37"/>
      <c r="J1131" s="37"/>
      <c r="K1131" s="37"/>
      <c r="L1131" s="35"/>
      <c r="M1131" s="37"/>
      <c r="N1131" s="21"/>
    </row>
    <row r="1132" spans="1:14">
      <c r="A1132" s="31"/>
      <c r="B1132" s="49"/>
      <c r="C1132" s="31"/>
      <c r="D1132" s="51"/>
      <c r="E1132" s="38"/>
      <c r="F1132" s="37"/>
      <c r="G1132" s="37"/>
      <c r="H1132" s="37"/>
      <c r="I1132" s="37"/>
      <c r="J1132" s="37"/>
      <c r="K1132" s="37"/>
      <c r="L1132" s="35"/>
      <c r="M1132" s="37"/>
      <c r="N1132" s="21"/>
    </row>
    <row r="1133" spans="1:14">
      <c r="A1133" s="31"/>
      <c r="B1133" s="49"/>
      <c r="C1133" s="31"/>
      <c r="D1133" s="51"/>
      <c r="E1133" s="37"/>
      <c r="F1133" s="37"/>
      <c r="G1133" s="37"/>
      <c r="H1133" s="37"/>
      <c r="I1133" s="37"/>
      <c r="J1133" s="37"/>
      <c r="K1133" s="37"/>
      <c r="L1133" s="35"/>
      <c r="M1133" s="37"/>
      <c r="N1133" s="21"/>
    </row>
    <row r="1134" spans="1:14">
      <c r="A1134" s="31"/>
      <c r="B1134" s="49"/>
      <c r="C1134" s="31"/>
      <c r="D1134" s="51"/>
      <c r="E1134" s="37"/>
      <c r="F1134" s="37"/>
      <c r="G1134" s="37"/>
      <c r="H1134" s="37"/>
      <c r="I1134" s="37"/>
      <c r="J1134" s="37"/>
      <c r="K1134" s="37"/>
      <c r="L1134" s="35"/>
      <c r="M1134" s="37"/>
      <c r="N1134" s="21"/>
    </row>
    <row r="1135" spans="1:14">
      <c r="A1135" s="31"/>
      <c r="B1135" s="49"/>
      <c r="C1135" s="31"/>
      <c r="D1135" s="51"/>
      <c r="E1135" s="37"/>
      <c r="F1135" s="37"/>
      <c r="G1135" s="37"/>
      <c r="H1135" s="37"/>
      <c r="I1135" s="37"/>
      <c r="J1135" s="37"/>
      <c r="K1135" s="37"/>
      <c r="L1135" s="35"/>
      <c r="M1135" s="37"/>
      <c r="N1135" s="21"/>
    </row>
    <row r="1136" spans="1:14">
      <c r="A1136" s="31"/>
      <c r="B1136" s="49"/>
      <c r="C1136" s="31"/>
      <c r="D1136" s="51"/>
      <c r="E1136" s="37"/>
      <c r="F1136" s="37"/>
      <c r="G1136" s="37"/>
      <c r="H1136" s="37"/>
      <c r="I1136" s="37"/>
      <c r="J1136" s="37"/>
      <c r="K1136" s="37"/>
      <c r="L1136" s="35"/>
      <c r="M1136" s="37"/>
      <c r="N1136" s="21"/>
    </row>
    <row r="1137" spans="1:14">
      <c r="A1137" s="31"/>
      <c r="B1137" s="49"/>
      <c r="C1137" s="31"/>
      <c r="D1137" s="51"/>
      <c r="E1137" s="37"/>
      <c r="F1137" s="37"/>
      <c r="G1137" s="37"/>
      <c r="H1137" s="37"/>
      <c r="I1137" s="37"/>
      <c r="J1137" s="37"/>
      <c r="K1137" s="37"/>
      <c r="L1137" s="35"/>
      <c r="M1137" s="37"/>
      <c r="N1137" s="21"/>
    </row>
    <row r="1138" spans="1:14">
      <c r="A1138" s="31"/>
      <c r="B1138" s="49"/>
      <c r="C1138" s="31"/>
      <c r="D1138" s="51"/>
      <c r="E1138" s="37"/>
      <c r="F1138" s="37"/>
      <c r="G1138" s="37"/>
      <c r="H1138" s="37"/>
      <c r="I1138" s="37"/>
      <c r="J1138" s="37"/>
      <c r="K1138" s="37"/>
      <c r="L1138" s="35"/>
      <c r="M1138" s="37"/>
      <c r="N1138" s="21"/>
    </row>
    <row r="1139" spans="1:14">
      <c r="A1139" s="31"/>
      <c r="B1139" s="49"/>
      <c r="C1139" s="31"/>
      <c r="D1139" s="51"/>
      <c r="E1139" s="37"/>
      <c r="F1139" s="37"/>
      <c r="G1139" s="37"/>
      <c r="H1139" s="37"/>
      <c r="I1139" s="37"/>
      <c r="J1139" s="37"/>
      <c r="K1139" s="37"/>
      <c r="L1139" s="35"/>
      <c r="M1139" s="37"/>
      <c r="N1139" s="21"/>
    </row>
    <row r="1140" spans="1:14">
      <c r="A1140" s="31"/>
      <c r="B1140" s="49"/>
      <c r="C1140" s="31"/>
      <c r="D1140" s="51"/>
      <c r="E1140" s="38"/>
      <c r="F1140" s="37"/>
      <c r="G1140" s="37"/>
      <c r="H1140" s="37"/>
      <c r="I1140" s="37"/>
      <c r="J1140" s="37"/>
      <c r="K1140" s="37"/>
      <c r="L1140" s="35"/>
      <c r="M1140" s="37"/>
      <c r="N1140" s="21"/>
    </row>
    <row r="1141" spans="1:14">
      <c r="A1141" s="31"/>
      <c r="B1141" s="49"/>
      <c r="C1141" s="31"/>
      <c r="D1141" s="51"/>
      <c r="E1141" s="37"/>
      <c r="F1141" s="37"/>
      <c r="G1141" s="37"/>
      <c r="H1141" s="37"/>
      <c r="I1141" s="37"/>
      <c r="J1141" s="37"/>
      <c r="K1141" s="37"/>
      <c r="L1141" s="35"/>
      <c r="M1141" s="37"/>
      <c r="N1141" s="21"/>
    </row>
    <row r="1142" spans="1:14">
      <c r="A1142" s="31"/>
      <c r="B1142" s="49"/>
      <c r="C1142" s="31"/>
      <c r="D1142" s="51"/>
      <c r="E1142" s="37"/>
      <c r="F1142" s="37"/>
      <c r="G1142" s="37"/>
      <c r="H1142" s="37"/>
      <c r="I1142" s="37"/>
      <c r="J1142" s="37"/>
      <c r="K1142" s="37"/>
      <c r="L1142" s="35"/>
      <c r="M1142" s="37"/>
      <c r="N1142" s="21"/>
    </row>
    <row r="1143" spans="1:14">
      <c r="A1143" s="31"/>
      <c r="B1143" s="49"/>
      <c r="C1143" s="31"/>
      <c r="D1143" s="51"/>
      <c r="E1143" s="38"/>
      <c r="F1143" s="37"/>
      <c r="G1143" s="37"/>
      <c r="H1143" s="37"/>
      <c r="I1143" s="37"/>
      <c r="J1143" s="37"/>
      <c r="K1143" s="37"/>
      <c r="L1143" s="35"/>
      <c r="M1143" s="37"/>
      <c r="N1143" s="21"/>
    </row>
    <row r="1144" spans="1:14">
      <c r="A1144" s="31"/>
      <c r="B1144" s="49"/>
      <c r="C1144" s="31"/>
      <c r="D1144" s="51"/>
      <c r="E1144" s="37"/>
      <c r="F1144" s="37"/>
      <c r="G1144" s="37"/>
      <c r="H1144" s="37"/>
      <c r="I1144" s="37"/>
      <c r="J1144" s="37"/>
      <c r="K1144" s="37"/>
      <c r="L1144" s="35"/>
      <c r="M1144" s="37"/>
      <c r="N1144" s="21"/>
    </row>
    <row r="1145" spans="1:14">
      <c r="A1145" s="31"/>
      <c r="B1145" s="49"/>
      <c r="C1145" s="31"/>
      <c r="D1145" s="51"/>
      <c r="E1145" s="37"/>
      <c r="F1145" s="37"/>
      <c r="G1145" s="37"/>
      <c r="H1145" s="37"/>
      <c r="I1145" s="37"/>
      <c r="J1145" s="37"/>
      <c r="K1145" s="37"/>
      <c r="L1145" s="35"/>
      <c r="M1145" s="37"/>
      <c r="N1145" s="21"/>
    </row>
    <row r="1146" spans="1:14">
      <c r="A1146" s="31"/>
      <c r="B1146" s="49"/>
      <c r="C1146" s="31"/>
      <c r="D1146" s="51"/>
      <c r="E1146" s="37"/>
      <c r="F1146" s="37"/>
      <c r="G1146" s="37"/>
      <c r="H1146" s="37"/>
      <c r="I1146" s="37"/>
      <c r="J1146" s="37"/>
      <c r="K1146" s="37"/>
      <c r="L1146" s="35"/>
      <c r="M1146" s="37"/>
      <c r="N1146" s="21"/>
    </row>
    <row r="1147" spans="1:14">
      <c r="A1147" s="31"/>
      <c r="B1147" s="49"/>
      <c r="C1147" s="31"/>
      <c r="D1147" s="51"/>
      <c r="E1147" s="38"/>
      <c r="F1147" s="37"/>
      <c r="G1147" s="37"/>
      <c r="H1147" s="37"/>
      <c r="I1147" s="37"/>
      <c r="J1147" s="37"/>
      <c r="K1147" s="37"/>
      <c r="L1147" s="35"/>
      <c r="M1147" s="37"/>
      <c r="N1147" s="21"/>
    </row>
    <row r="1148" spans="1:14">
      <c r="A1148" s="31"/>
      <c r="B1148" s="49"/>
      <c r="C1148" s="31"/>
      <c r="D1148" s="51"/>
      <c r="E1148" s="38"/>
      <c r="F1148" s="37"/>
      <c r="G1148" s="37"/>
      <c r="H1148" s="37"/>
      <c r="I1148" s="37"/>
      <c r="J1148" s="37"/>
      <c r="K1148" s="37"/>
      <c r="L1148" s="35"/>
      <c r="M1148" s="37"/>
      <c r="N1148" s="21"/>
    </row>
    <row r="1149" spans="1:14">
      <c r="A1149" s="31"/>
      <c r="B1149" s="49"/>
      <c r="C1149" s="31"/>
      <c r="D1149" s="51"/>
      <c r="E1149" s="38"/>
      <c r="F1149" s="37"/>
      <c r="G1149" s="37"/>
      <c r="H1149" s="37"/>
      <c r="I1149" s="37"/>
      <c r="J1149" s="37"/>
      <c r="K1149" s="37"/>
      <c r="L1149" s="35"/>
      <c r="M1149" s="37"/>
      <c r="N1149" s="21"/>
    </row>
    <row r="1150" spans="1:14">
      <c r="A1150" s="31"/>
      <c r="B1150" s="49"/>
      <c r="C1150" s="31"/>
      <c r="D1150" s="51"/>
      <c r="E1150" s="38"/>
      <c r="F1150" s="37"/>
      <c r="G1150" s="37"/>
      <c r="H1150" s="37"/>
      <c r="I1150" s="37"/>
      <c r="J1150" s="37"/>
      <c r="K1150" s="37"/>
      <c r="L1150" s="35"/>
      <c r="M1150" s="37"/>
      <c r="N1150" s="21"/>
    </row>
    <row r="1151" spans="1:14">
      <c r="A1151" s="31"/>
      <c r="B1151" s="49"/>
      <c r="C1151" s="31"/>
      <c r="D1151" s="51"/>
      <c r="E1151" s="37"/>
      <c r="F1151" s="37"/>
      <c r="G1151" s="37"/>
      <c r="H1151" s="37"/>
      <c r="I1151" s="37"/>
      <c r="J1151" s="37"/>
      <c r="K1151" s="37"/>
      <c r="L1151" s="35"/>
      <c r="M1151" s="37"/>
      <c r="N1151" s="21"/>
    </row>
    <row r="1152" spans="1:14">
      <c r="A1152" s="31"/>
      <c r="B1152" s="49"/>
      <c r="C1152" s="31"/>
      <c r="D1152" s="51"/>
      <c r="E1152" s="38"/>
      <c r="F1152" s="37"/>
      <c r="G1152" s="37"/>
      <c r="H1152" s="37"/>
      <c r="I1152" s="37"/>
      <c r="J1152" s="37"/>
      <c r="K1152" s="37"/>
      <c r="L1152" s="35"/>
      <c r="M1152" s="37"/>
      <c r="N1152" s="21"/>
    </row>
    <row r="1153" spans="1:14">
      <c r="A1153" s="31"/>
      <c r="B1153" s="49"/>
      <c r="C1153" s="31"/>
      <c r="D1153" s="51"/>
      <c r="E1153" s="37"/>
      <c r="F1153" s="37"/>
      <c r="G1153" s="37"/>
      <c r="H1153" s="37"/>
      <c r="I1153" s="37"/>
      <c r="J1153" s="37"/>
      <c r="K1153" s="37"/>
      <c r="L1153" s="35"/>
      <c r="M1153" s="37"/>
      <c r="N1153" s="21"/>
    </row>
    <row r="1154" spans="1:14">
      <c r="A1154" s="31"/>
      <c r="B1154" s="49"/>
      <c r="C1154" s="31"/>
      <c r="D1154" s="51"/>
      <c r="E1154" s="38"/>
      <c r="F1154" s="37"/>
      <c r="G1154" s="37"/>
      <c r="H1154" s="37"/>
      <c r="I1154" s="37"/>
      <c r="J1154" s="37"/>
      <c r="K1154" s="37"/>
      <c r="L1154" s="35"/>
      <c r="M1154" s="37"/>
      <c r="N1154" s="21"/>
    </row>
    <row r="1155" spans="1:14">
      <c r="A1155" s="31"/>
      <c r="B1155" s="49"/>
      <c r="C1155" s="31"/>
      <c r="D1155" s="51"/>
      <c r="E1155" s="38"/>
      <c r="F1155" s="37"/>
      <c r="G1155" s="37"/>
      <c r="H1155" s="37"/>
      <c r="I1155" s="37"/>
      <c r="J1155" s="37"/>
      <c r="K1155" s="37"/>
      <c r="L1155" s="35"/>
      <c r="M1155" s="37"/>
      <c r="N1155" s="21"/>
    </row>
    <row r="1156" spans="1:14">
      <c r="A1156" s="31"/>
      <c r="B1156" s="49"/>
      <c r="C1156" s="31"/>
      <c r="D1156" s="51"/>
      <c r="E1156" s="38"/>
      <c r="F1156" s="37"/>
      <c r="G1156" s="37"/>
      <c r="H1156" s="37"/>
      <c r="I1156" s="37"/>
      <c r="J1156" s="37"/>
      <c r="K1156" s="37"/>
      <c r="L1156" s="35"/>
      <c r="M1156" s="37"/>
      <c r="N1156" s="21"/>
    </row>
    <row r="1157" spans="1:14">
      <c r="A1157" s="31"/>
      <c r="B1157" s="49"/>
      <c r="C1157" s="31"/>
      <c r="D1157" s="51"/>
      <c r="E1157" s="38"/>
      <c r="F1157" s="37"/>
      <c r="G1157" s="37"/>
      <c r="H1157" s="37"/>
      <c r="I1157" s="37"/>
      <c r="J1157" s="37"/>
      <c r="K1157" s="37"/>
      <c r="L1157" s="35"/>
      <c r="M1157" s="37"/>
      <c r="N1157" s="21"/>
    </row>
    <row r="1158" spans="1:14">
      <c r="A1158" s="31"/>
      <c r="B1158" s="49"/>
      <c r="C1158" s="31"/>
      <c r="D1158" s="51"/>
      <c r="E1158" s="38"/>
      <c r="F1158" s="37"/>
      <c r="G1158" s="37"/>
      <c r="H1158" s="37"/>
      <c r="I1158" s="37"/>
      <c r="J1158" s="37"/>
      <c r="K1158" s="37"/>
      <c r="L1158" s="35"/>
      <c r="M1158" s="37"/>
      <c r="N1158" s="21"/>
    </row>
    <row r="1159" spans="1:14">
      <c r="A1159" s="31"/>
      <c r="B1159" s="49"/>
      <c r="C1159" s="31"/>
      <c r="D1159" s="51"/>
      <c r="E1159" s="38"/>
      <c r="F1159" s="37"/>
      <c r="G1159" s="37"/>
      <c r="H1159" s="37"/>
      <c r="I1159" s="37"/>
      <c r="J1159" s="37"/>
      <c r="K1159" s="37"/>
      <c r="L1159" s="35"/>
      <c r="M1159" s="37"/>
      <c r="N1159" s="21"/>
    </row>
    <row r="1160" spans="1:14">
      <c r="A1160" s="31"/>
      <c r="B1160" s="49"/>
      <c r="C1160" s="31"/>
      <c r="D1160" s="51"/>
      <c r="E1160" s="38"/>
      <c r="F1160" s="37"/>
      <c r="G1160" s="37"/>
      <c r="H1160" s="37"/>
      <c r="I1160" s="37"/>
      <c r="J1160" s="37"/>
      <c r="K1160" s="37"/>
      <c r="L1160" s="35"/>
      <c r="M1160" s="37"/>
      <c r="N1160" s="21"/>
    </row>
    <row r="1161" spans="1:14">
      <c r="A1161" s="31"/>
      <c r="B1161" s="49"/>
      <c r="C1161" s="31"/>
      <c r="D1161" s="51"/>
      <c r="E1161" s="37"/>
      <c r="F1161" s="37"/>
      <c r="G1161" s="37"/>
      <c r="H1161" s="37"/>
      <c r="I1161" s="37"/>
      <c r="J1161" s="37"/>
      <c r="K1161" s="37"/>
      <c r="L1161" s="35"/>
      <c r="M1161" s="37"/>
      <c r="N1161" s="21"/>
    </row>
    <row r="1162" spans="1:14">
      <c r="A1162" s="31"/>
      <c r="B1162" s="49"/>
      <c r="C1162" s="31"/>
      <c r="D1162" s="51"/>
      <c r="E1162" s="38"/>
      <c r="F1162" s="37"/>
      <c r="G1162" s="37"/>
      <c r="H1162" s="37"/>
      <c r="I1162" s="37"/>
      <c r="J1162" s="37"/>
      <c r="K1162" s="37"/>
      <c r="L1162" s="35"/>
      <c r="M1162" s="37"/>
      <c r="N1162" s="21"/>
    </row>
    <row r="1163" spans="1:14">
      <c r="A1163" s="31"/>
      <c r="B1163" s="49"/>
      <c r="C1163" s="31"/>
      <c r="D1163" s="51"/>
      <c r="E1163" s="38"/>
      <c r="F1163" s="37"/>
      <c r="G1163" s="37"/>
      <c r="H1163" s="37"/>
      <c r="I1163" s="37"/>
      <c r="J1163" s="37"/>
      <c r="K1163" s="37"/>
      <c r="L1163" s="35"/>
      <c r="M1163" s="37"/>
      <c r="N1163" s="21"/>
    </row>
    <row r="1164" spans="1:14">
      <c r="A1164" s="31"/>
      <c r="B1164" s="49"/>
      <c r="C1164" s="31"/>
      <c r="D1164" s="51"/>
      <c r="E1164" s="37"/>
      <c r="F1164" s="37"/>
      <c r="G1164" s="37"/>
      <c r="H1164" s="37"/>
      <c r="I1164" s="37"/>
      <c r="J1164" s="37"/>
      <c r="K1164" s="37"/>
      <c r="L1164" s="35"/>
      <c r="M1164" s="37"/>
      <c r="N1164" s="21"/>
    </row>
    <row r="1165" spans="1:14">
      <c r="A1165" s="31"/>
      <c r="B1165" s="49"/>
      <c r="C1165" s="31"/>
      <c r="D1165" s="51"/>
      <c r="E1165" s="38"/>
      <c r="F1165" s="37"/>
      <c r="G1165" s="37"/>
      <c r="H1165" s="37"/>
      <c r="I1165" s="37"/>
      <c r="J1165" s="37"/>
      <c r="K1165" s="37"/>
      <c r="L1165" s="35"/>
      <c r="M1165" s="37"/>
      <c r="N1165" s="21"/>
    </row>
    <row r="1166" spans="1:14">
      <c r="A1166" s="31"/>
      <c r="B1166" s="49"/>
      <c r="C1166" s="31"/>
      <c r="D1166" s="51"/>
      <c r="E1166" s="38"/>
      <c r="F1166" s="37"/>
      <c r="G1166" s="37"/>
      <c r="H1166" s="37"/>
      <c r="I1166" s="37"/>
      <c r="J1166" s="37"/>
      <c r="K1166" s="37"/>
      <c r="L1166" s="35"/>
      <c r="M1166" s="37"/>
      <c r="N1166" s="21"/>
    </row>
    <row r="1167" spans="1:14">
      <c r="A1167" s="31"/>
      <c r="B1167" s="49"/>
      <c r="C1167" s="31"/>
      <c r="D1167" s="51"/>
      <c r="E1167" s="38"/>
      <c r="F1167" s="37"/>
      <c r="G1167" s="37"/>
      <c r="H1167" s="37"/>
      <c r="I1167" s="37"/>
      <c r="J1167" s="37"/>
      <c r="K1167" s="37"/>
      <c r="L1167" s="35"/>
      <c r="M1167" s="37"/>
      <c r="N1167" s="21"/>
    </row>
    <row r="1168" spans="1:14">
      <c r="A1168" s="31"/>
      <c r="B1168" s="49"/>
      <c r="C1168" s="31"/>
      <c r="D1168" s="51"/>
      <c r="E1168" s="38"/>
      <c r="F1168" s="37"/>
      <c r="G1168" s="37"/>
      <c r="H1168" s="37"/>
      <c r="I1168" s="37"/>
      <c r="J1168" s="37"/>
      <c r="K1168" s="37"/>
      <c r="L1168" s="35"/>
      <c r="M1168" s="37"/>
      <c r="N1168" s="21"/>
    </row>
    <row r="1169" spans="1:14">
      <c r="A1169" s="31"/>
      <c r="B1169" s="49"/>
      <c r="C1169" s="31"/>
      <c r="D1169" s="51"/>
      <c r="E1169" s="38"/>
      <c r="F1169" s="37"/>
      <c r="G1169" s="37"/>
      <c r="H1169" s="37"/>
      <c r="I1169" s="37"/>
      <c r="J1169" s="37"/>
      <c r="K1169" s="37"/>
      <c r="L1169" s="35"/>
      <c r="M1169" s="37"/>
      <c r="N1169" s="21"/>
    </row>
    <row r="1170" spans="1:14">
      <c r="A1170" s="31"/>
      <c r="B1170" s="49"/>
      <c r="C1170" s="31"/>
      <c r="D1170" s="51"/>
      <c r="E1170" s="38"/>
      <c r="F1170" s="37"/>
      <c r="G1170" s="37"/>
      <c r="H1170" s="37"/>
      <c r="I1170" s="37"/>
      <c r="J1170" s="37"/>
      <c r="K1170" s="37"/>
      <c r="L1170" s="35"/>
      <c r="M1170" s="37"/>
      <c r="N1170" s="21"/>
    </row>
    <row r="1171" spans="1:14">
      <c r="A1171" s="31"/>
      <c r="B1171" s="49"/>
      <c r="C1171" s="31"/>
      <c r="D1171" s="51"/>
      <c r="E1171" s="37"/>
      <c r="F1171" s="37"/>
      <c r="G1171" s="37"/>
      <c r="H1171" s="37"/>
      <c r="I1171" s="37"/>
      <c r="J1171" s="37"/>
      <c r="K1171" s="37"/>
      <c r="L1171" s="35"/>
      <c r="M1171" s="37"/>
      <c r="N1171" s="21"/>
    </row>
    <row r="1172" spans="1:14">
      <c r="A1172" s="31"/>
      <c r="B1172" s="49"/>
      <c r="C1172" s="31"/>
      <c r="D1172" s="51"/>
      <c r="E1172" s="37"/>
      <c r="F1172" s="37"/>
      <c r="G1172" s="37"/>
      <c r="H1172" s="37"/>
      <c r="I1172" s="37"/>
      <c r="J1172" s="37"/>
      <c r="K1172" s="37"/>
      <c r="L1172" s="35"/>
      <c r="M1172" s="37"/>
      <c r="N1172" s="21"/>
    </row>
    <row r="1173" spans="1:14">
      <c r="A1173" s="31"/>
      <c r="B1173" s="49"/>
      <c r="C1173" s="31"/>
      <c r="D1173" s="51"/>
      <c r="E1173" s="38"/>
      <c r="F1173" s="37"/>
      <c r="G1173" s="37"/>
      <c r="H1173" s="37"/>
      <c r="I1173" s="37"/>
      <c r="J1173" s="37"/>
      <c r="K1173" s="37"/>
      <c r="L1173" s="35"/>
      <c r="M1173" s="37"/>
      <c r="N1173" s="21"/>
    </row>
    <row r="1174" spans="1:14">
      <c r="A1174" s="31"/>
      <c r="B1174" s="49"/>
      <c r="C1174" s="31"/>
      <c r="D1174" s="51"/>
      <c r="E1174" s="38"/>
      <c r="F1174" s="37"/>
      <c r="G1174" s="37"/>
      <c r="H1174" s="37"/>
      <c r="I1174" s="37"/>
      <c r="J1174" s="37"/>
      <c r="K1174" s="37"/>
      <c r="L1174" s="35"/>
      <c r="M1174" s="37"/>
      <c r="N1174" s="21"/>
    </row>
    <row r="1175" spans="1:14">
      <c r="A1175" s="31"/>
      <c r="B1175" s="49"/>
      <c r="C1175" s="31"/>
      <c r="D1175" s="51"/>
      <c r="E1175" s="38"/>
      <c r="F1175" s="37"/>
      <c r="G1175" s="37"/>
      <c r="H1175" s="37"/>
      <c r="I1175" s="37"/>
      <c r="J1175" s="37"/>
      <c r="K1175" s="37"/>
      <c r="L1175" s="35"/>
      <c r="M1175" s="37"/>
      <c r="N1175" s="21"/>
    </row>
    <row r="1176" spans="1:14">
      <c r="A1176" s="31"/>
      <c r="B1176" s="49"/>
      <c r="C1176" s="31"/>
      <c r="D1176" s="51"/>
      <c r="E1176" s="38"/>
      <c r="F1176" s="37"/>
      <c r="G1176" s="37"/>
      <c r="H1176" s="37"/>
      <c r="I1176" s="37"/>
      <c r="J1176" s="37"/>
      <c r="K1176" s="37"/>
      <c r="L1176" s="35"/>
      <c r="M1176" s="37"/>
      <c r="N1176" s="21"/>
    </row>
    <row r="1177" spans="1:14">
      <c r="A1177" s="31"/>
      <c r="B1177" s="49"/>
      <c r="C1177" s="31"/>
      <c r="D1177" s="51"/>
      <c r="E1177" s="37"/>
      <c r="F1177" s="37"/>
      <c r="G1177" s="37"/>
      <c r="H1177" s="37"/>
      <c r="I1177" s="37"/>
      <c r="J1177" s="37"/>
      <c r="K1177" s="37"/>
      <c r="L1177" s="35"/>
      <c r="M1177" s="37"/>
      <c r="N1177" s="21"/>
    </row>
    <row r="1178" spans="1:14">
      <c r="A1178" s="31"/>
      <c r="B1178" s="49"/>
      <c r="C1178" s="31"/>
      <c r="D1178" s="51"/>
      <c r="E1178" s="37"/>
      <c r="F1178" s="37"/>
      <c r="G1178" s="37"/>
      <c r="H1178" s="37"/>
      <c r="I1178" s="37"/>
      <c r="J1178" s="37"/>
      <c r="K1178" s="37"/>
      <c r="L1178" s="35"/>
      <c r="M1178" s="37"/>
      <c r="N1178" s="21"/>
    </row>
    <row r="1179" spans="1:14">
      <c r="A1179" s="31"/>
      <c r="B1179" s="49"/>
      <c r="C1179" s="31"/>
      <c r="D1179" s="51"/>
      <c r="E1179" s="37"/>
      <c r="F1179" s="37"/>
      <c r="G1179" s="37"/>
      <c r="H1179" s="37"/>
      <c r="I1179" s="37"/>
      <c r="J1179" s="37"/>
      <c r="K1179" s="37"/>
      <c r="L1179" s="35"/>
      <c r="M1179" s="37"/>
      <c r="N1179" s="21"/>
    </row>
    <row r="1180" spans="1:14">
      <c r="A1180" s="31"/>
      <c r="B1180" s="49"/>
      <c r="C1180" s="31"/>
      <c r="D1180" s="51"/>
      <c r="E1180" s="38"/>
      <c r="F1180" s="37"/>
      <c r="G1180" s="37"/>
      <c r="H1180" s="37"/>
      <c r="I1180" s="37"/>
      <c r="J1180" s="37"/>
      <c r="K1180" s="37"/>
      <c r="L1180" s="35"/>
      <c r="M1180" s="37"/>
      <c r="N1180" s="21"/>
    </row>
    <row r="1181" spans="1:14">
      <c r="A1181" s="31"/>
      <c r="B1181" s="49"/>
      <c r="C1181" s="31"/>
      <c r="D1181" s="51"/>
      <c r="E1181" s="37"/>
      <c r="F1181" s="37"/>
      <c r="G1181" s="37"/>
      <c r="H1181" s="37"/>
      <c r="I1181" s="37"/>
      <c r="J1181" s="37"/>
      <c r="K1181" s="37"/>
      <c r="L1181" s="35"/>
      <c r="M1181" s="37"/>
      <c r="N1181" s="21"/>
    </row>
    <row r="1182" spans="1:14">
      <c r="A1182" s="31"/>
      <c r="B1182" s="49"/>
      <c r="C1182" s="31"/>
      <c r="D1182" s="51"/>
      <c r="E1182" s="37"/>
      <c r="F1182" s="37"/>
      <c r="G1182" s="37"/>
      <c r="H1182" s="37"/>
      <c r="I1182" s="37"/>
      <c r="J1182" s="37"/>
      <c r="K1182" s="37"/>
      <c r="L1182" s="35"/>
      <c r="M1182" s="37"/>
      <c r="N1182" s="21"/>
    </row>
    <row r="1183" spans="1:14">
      <c r="A1183" s="31"/>
      <c r="B1183" s="49"/>
      <c r="C1183" s="31"/>
      <c r="D1183" s="51"/>
      <c r="E1183" s="37"/>
      <c r="F1183" s="37"/>
      <c r="G1183" s="37"/>
      <c r="H1183" s="37"/>
      <c r="I1183" s="37"/>
      <c r="J1183" s="37"/>
      <c r="K1183" s="37"/>
      <c r="L1183" s="35"/>
      <c r="M1183" s="37"/>
      <c r="N1183" s="21"/>
    </row>
    <row r="1184" spans="1:14">
      <c r="A1184" s="31"/>
      <c r="B1184" s="49"/>
      <c r="C1184" s="31"/>
      <c r="D1184" s="51"/>
      <c r="E1184" s="37"/>
      <c r="F1184" s="37"/>
      <c r="G1184" s="37"/>
      <c r="H1184" s="37"/>
      <c r="I1184" s="37"/>
      <c r="J1184" s="37"/>
      <c r="K1184" s="37"/>
      <c r="L1184" s="35"/>
      <c r="M1184" s="37"/>
      <c r="N1184" s="21"/>
    </row>
    <row r="1185" spans="1:14">
      <c r="A1185" s="31"/>
      <c r="B1185" s="49"/>
      <c r="C1185" s="31"/>
      <c r="D1185" s="51"/>
      <c r="E1185" s="37"/>
      <c r="F1185" s="37"/>
      <c r="G1185" s="37"/>
      <c r="H1185" s="37"/>
      <c r="I1185" s="37"/>
      <c r="J1185" s="37"/>
      <c r="K1185" s="37"/>
      <c r="L1185" s="35"/>
      <c r="M1185" s="37"/>
      <c r="N1185" s="21"/>
    </row>
    <row r="1186" spans="1:14">
      <c r="A1186" s="31"/>
      <c r="B1186" s="49"/>
      <c r="C1186" s="31"/>
      <c r="D1186" s="51"/>
      <c r="E1186" s="37"/>
      <c r="F1186" s="37"/>
      <c r="G1186" s="37"/>
      <c r="H1186" s="37"/>
      <c r="I1186" s="37"/>
      <c r="J1186" s="37"/>
      <c r="K1186" s="37"/>
      <c r="L1186" s="35"/>
      <c r="M1186" s="37"/>
      <c r="N1186" s="21"/>
    </row>
    <row r="1187" spans="1:14">
      <c r="A1187" s="31"/>
      <c r="B1187" s="49"/>
      <c r="C1187" s="31"/>
      <c r="D1187" s="51"/>
      <c r="E1187" s="37"/>
      <c r="F1187" s="37"/>
      <c r="G1187" s="37"/>
      <c r="H1187" s="37"/>
      <c r="I1187" s="37"/>
      <c r="J1187" s="37"/>
      <c r="K1187" s="37"/>
      <c r="L1187" s="35"/>
      <c r="M1187" s="37"/>
      <c r="N1187" s="21"/>
    </row>
    <row r="1188" spans="1:14">
      <c r="A1188" s="31"/>
      <c r="B1188" s="49"/>
      <c r="C1188" s="31"/>
      <c r="D1188" s="51"/>
      <c r="E1188" s="38"/>
      <c r="F1188" s="37"/>
      <c r="G1188" s="37"/>
      <c r="H1188" s="37"/>
      <c r="I1188" s="37"/>
      <c r="J1188" s="37"/>
      <c r="K1188" s="37"/>
      <c r="L1188" s="35"/>
      <c r="M1188" s="37"/>
      <c r="N1188" s="21"/>
    </row>
    <row r="1189" spans="1:14">
      <c r="A1189" s="31"/>
      <c r="B1189" s="49"/>
      <c r="C1189" s="31"/>
      <c r="D1189" s="51"/>
      <c r="E1189" s="37"/>
      <c r="F1189" s="37"/>
      <c r="G1189" s="37"/>
      <c r="H1189" s="37"/>
      <c r="I1189" s="37"/>
      <c r="J1189" s="37"/>
      <c r="K1189" s="37"/>
      <c r="L1189" s="35"/>
      <c r="M1189" s="37"/>
      <c r="N1189" s="21"/>
    </row>
    <row r="1190" spans="1:14">
      <c r="A1190" s="31"/>
      <c r="B1190" s="49"/>
      <c r="C1190" s="31"/>
      <c r="D1190" s="51"/>
      <c r="E1190" s="37"/>
      <c r="F1190" s="37"/>
      <c r="G1190" s="37"/>
      <c r="H1190" s="37"/>
      <c r="I1190" s="37"/>
      <c r="J1190" s="37"/>
      <c r="K1190" s="37"/>
      <c r="L1190" s="35"/>
      <c r="M1190" s="37"/>
      <c r="N1190" s="21"/>
    </row>
    <row r="1191" spans="1:14">
      <c r="A1191" s="31"/>
      <c r="B1191" s="49"/>
      <c r="C1191" s="31"/>
      <c r="D1191" s="51"/>
      <c r="E1191" s="37"/>
      <c r="F1191" s="37"/>
      <c r="G1191" s="37"/>
      <c r="H1191" s="37"/>
      <c r="I1191" s="37"/>
      <c r="J1191" s="37"/>
      <c r="K1191" s="37"/>
      <c r="L1191" s="35"/>
      <c r="M1191" s="37"/>
      <c r="N1191" s="21"/>
    </row>
    <row r="1192" spans="1:14">
      <c r="A1192" s="31"/>
      <c r="B1192" s="49"/>
      <c r="C1192" s="31"/>
      <c r="D1192" s="51"/>
      <c r="E1192" s="37"/>
      <c r="F1192" s="37"/>
      <c r="G1192" s="37"/>
      <c r="H1192" s="37"/>
      <c r="I1192" s="37"/>
      <c r="J1192" s="37"/>
      <c r="K1192" s="37"/>
      <c r="L1192" s="35"/>
      <c r="M1192" s="37"/>
      <c r="N1192" s="21"/>
    </row>
    <row r="1193" spans="1:14">
      <c r="A1193" s="31"/>
      <c r="B1193" s="49"/>
      <c r="C1193" s="31"/>
      <c r="D1193" s="51"/>
      <c r="E1193" s="37"/>
      <c r="F1193" s="37"/>
      <c r="G1193" s="37"/>
      <c r="H1193" s="37"/>
      <c r="I1193" s="37"/>
      <c r="J1193" s="37"/>
      <c r="K1193" s="37"/>
      <c r="L1193" s="35"/>
      <c r="M1193" s="37"/>
      <c r="N1193" s="21"/>
    </row>
    <row r="1194" spans="1:14">
      <c r="A1194" s="31"/>
      <c r="B1194" s="49"/>
      <c r="C1194" s="31"/>
      <c r="D1194" s="51"/>
      <c r="E1194" s="38"/>
      <c r="F1194" s="37"/>
      <c r="G1194" s="37"/>
      <c r="H1194" s="37"/>
      <c r="I1194" s="37"/>
      <c r="J1194" s="37"/>
      <c r="K1194" s="37"/>
      <c r="L1194" s="35"/>
      <c r="M1194" s="37"/>
      <c r="N1194" s="21"/>
    </row>
    <row r="1195" spans="1:14">
      <c r="A1195" s="31"/>
      <c r="B1195" s="49"/>
      <c r="C1195" s="31"/>
      <c r="D1195" s="51"/>
      <c r="E1195" s="37"/>
      <c r="F1195" s="37"/>
      <c r="G1195" s="37"/>
      <c r="H1195" s="37"/>
      <c r="I1195" s="37"/>
      <c r="J1195" s="37"/>
      <c r="K1195" s="37"/>
      <c r="L1195" s="35"/>
      <c r="M1195" s="37"/>
      <c r="N1195" s="21"/>
    </row>
    <row r="1196" spans="1:14">
      <c r="A1196" s="31"/>
      <c r="B1196" s="49"/>
      <c r="C1196" s="31"/>
      <c r="D1196" s="51"/>
      <c r="E1196" s="37"/>
      <c r="F1196" s="37"/>
      <c r="G1196" s="37"/>
      <c r="H1196" s="37"/>
      <c r="I1196" s="37"/>
      <c r="J1196" s="37"/>
      <c r="K1196" s="37"/>
      <c r="L1196" s="35"/>
      <c r="M1196" s="37"/>
      <c r="N1196" s="21"/>
    </row>
    <row r="1197" spans="1:14">
      <c r="A1197" s="31"/>
      <c r="B1197" s="49"/>
      <c r="C1197" s="31"/>
      <c r="D1197" s="51"/>
      <c r="E1197" s="38"/>
      <c r="F1197" s="37"/>
      <c r="G1197" s="37"/>
      <c r="H1197" s="37"/>
      <c r="I1197" s="37"/>
      <c r="J1197" s="37"/>
      <c r="K1197" s="37"/>
      <c r="L1197" s="35"/>
      <c r="M1197" s="37"/>
      <c r="N1197" s="21"/>
    </row>
    <row r="1198" spans="1:14">
      <c r="A1198" s="31"/>
      <c r="B1198" s="49"/>
      <c r="C1198" s="31"/>
      <c r="D1198" s="51"/>
      <c r="E1198" s="38"/>
      <c r="F1198" s="37"/>
      <c r="G1198" s="37"/>
      <c r="H1198" s="37"/>
      <c r="I1198" s="37"/>
      <c r="J1198" s="37"/>
      <c r="K1198" s="37"/>
      <c r="L1198" s="35"/>
      <c r="M1198" s="37"/>
      <c r="N1198" s="21"/>
    </row>
    <row r="1199" spans="1:14">
      <c r="A1199" s="31"/>
      <c r="B1199" s="49"/>
      <c r="C1199" s="31"/>
      <c r="D1199" s="51"/>
      <c r="E1199" s="37"/>
      <c r="F1199" s="37"/>
      <c r="G1199" s="37"/>
      <c r="H1199" s="37"/>
      <c r="I1199" s="37"/>
      <c r="J1199" s="37"/>
      <c r="K1199" s="37"/>
      <c r="L1199" s="35"/>
      <c r="M1199" s="37"/>
      <c r="N1199" s="21"/>
    </row>
    <row r="1200" spans="1:14">
      <c r="A1200" s="31"/>
      <c r="B1200" s="49"/>
      <c r="C1200" s="31"/>
      <c r="D1200" s="51"/>
      <c r="E1200" s="37"/>
      <c r="F1200" s="37"/>
      <c r="G1200" s="37"/>
      <c r="H1200" s="37"/>
      <c r="I1200" s="37"/>
      <c r="J1200" s="37"/>
      <c r="K1200" s="37"/>
      <c r="L1200" s="35"/>
      <c r="M1200" s="37"/>
      <c r="N1200" s="21"/>
    </row>
    <row r="1201" spans="1:14">
      <c r="A1201" s="31"/>
      <c r="B1201" s="49"/>
      <c r="C1201" s="31"/>
      <c r="D1201" s="51"/>
      <c r="E1201" s="38"/>
      <c r="F1201" s="37"/>
      <c r="G1201" s="37"/>
      <c r="H1201" s="37"/>
      <c r="I1201" s="37"/>
      <c r="J1201" s="37"/>
      <c r="K1201" s="37"/>
      <c r="L1201" s="35"/>
      <c r="M1201" s="37"/>
      <c r="N1201" s="21"/>
    </row>
    <row r="1202" spans="1:14">
      <c r="A1202" s="31"/>
      <c r="B1202" s="49"/>
      <c r="C1202" s="31"/>
      <c r="D1202" s="51"/>
      <c r="E1202" s="38"/>
      <c r="F1202" s="37"/>
      <c r="G1202" s="37"/>
      <c r="H1202" s="37"/>
      <c r="I1202" s="37"/>
      <c r="J1202" s="37"/>
      <c r="K1202" s="37"/>
      <c r="L1202" s="35"/>
      <c r="M1202" s="37"/>
      <c r="N1202" s="21"/>
    </row>
    <row r="1203" spans="1:14">
      <c r="A1203" s="31"/>
      <c r="B1203" s="49"/>
      <c r="C1203" s="31"/>
      <c r="D1203" s="51"/>
      <c r="E1203" s="37"/>
      <c r="F1203" s="37"/>
      <c r="G1203" s="37"/>
      <c r="H1203" s="37"/>
      <c r="I1203" s="37"/>
      <c r="J1203" s="37"/>
      <c r="K1203" s="37"/>
      <c r="L1203" s="35"/>
      <c r="M1203" s="37"/>
      <c r="N1203" s="21"/>
    </row>
    <row r="1204" spans="1:14">
      <c r="A1204" s="31"/>
      <c r="B1204" s="49"/>
      <c r="C1204" s="31"/>
      <c r="D1204" s="51"/>
      <c r="E1204" s="38"/>
      <c r="F1204" s="37"/>
      <c r="G1204" s="37"/>
      <c r="H1204" s="37"/>
      <c r="I1204" s="37"/>
      <c r="J1204" s="37"/>
      <c r="K1204" s="37"/>
      <c r="L1204" s="35"/>
      <c r="M1204" s="37"/>
      <c r="N1204" s="21"/>
    </row>
    <row r="1205" spans="1:14">
      <c r="A1205" s="31"/>
      <c r="B1205" s="49"/>
      <c r="C1205" s="31"/>
      <c r="D1205" s="51"/>
      <c r="E1205" s="37"/>
      <c r="F1205" s="37"/>
      <c r="G1205" s="37"/>
      <c r="H1205" s="37"/>
      <c r="I1205" s="37"/>
      <c r="J1205" s="37"/>
      <c r="K1205" s="37"/>
      <c r="L1205" s="35"/>
      <c r="M1205" s="37"/>
      <c r="N1205" s="21"/>
    </row>
    <row r="1206" spans="1:14">
      <c r="A1206" s="31"/>
      <c r="B1206" s="49"/>
      <c r="C1206" s="31"/>
      <c r="D1206" s="51"/>
      <c r="E1206" s="38"/>
      <c r="F1206" s="37"/>
      <c r="G1206" s="37"/>
      <c r="H1206" s="37"/>
      <c r="I1206" s="37"/>
      <c r="J1206" s="37"/>
      <c r="K1206" s="37"/>
      <c r="L1206" s="35"/>
      <c r="M1206" s="37"/>
      <c r="N1206" s="21"/>
    </row>
    <row r="1207" spans="1:14">
      <c r="A1207" s="31"/>
      <c r="B1207" s="49"/>
      <c r="C1207" s="31"/>
      <c r="D1207" s="51"/>
      <c r="E1207" s="38"/>
      <c r="F1207" s="37"/>
      <c r="G1207" s="37"/>
      <c r="H1207" s="37"/>
      <c r="I1207" s="37"/>
      <c r="J1207" s="37"/>
      <c r="K1207" s="37"/>
      <c r="L1207" s="35"/>
      <c r="M1207" s="37"/>
      <c r="N1207" s="21"/>
    </row>
    <row r="1208" spans="1:14">
      <c r="A1208" s="31"/>
      <c r="B1208" s="49"/>
      <c r="C1208" s="31"/>
      <c r="D1208" s="51"/>
      <c r="E1208" s="37"/>
      <c r="F1208" s="37"/>
      <c r="G1208" s="37"/>
      <c r="H1208" s="37"/>
      <c r="I1208" s="37"/>
      <c r="J1208" s="37"/>
      <c r="K1208" s="37"/>
      <c r="L1208" s="35"/>
      <c r="M1208" s="37"/>
      <c r="N1208" s="21"/>
    </row>
    <row r="1209" spans="1:14">
      <c r="A1209" s="31"/>
      <c r="B1209" s="49"/>
      <c r="C1209" s="31"/>
      <c r="D1209" s="51"/>
      <c r="E1209" s="37"/>
      <c r="F1209" s="37"/>
      <c r="G1209" s="37"/>
      <c r="H1209" s="37"/>
      <c r="I1209" s="37"/>
      <c r="J1209" s="37"/>
      <c r="K1209" s="37"/>
      <c r="L1209" s="35"/>
      <c r="M1209" s="37"/>
      <c r="N1209" s="21"/>
    </row>
    <row r="1210" spans="1:14">
      <c r="A1210" s="31"/>
      <c r="B1210" s="49"/>
      <c r="C1210" s="31"/>
      <c r="D1210" s="51"/>
      <c r="E1210" s="37"/>
      <c r="F1210" s="37"/>
      <c r="G1210" s="37"/>
      <c r="H1210" s="37"/>
      <c r="I1210" s="37"/>
      <c r="J1210" s="37"/>
      <c r="K1210" s="37"/>
      <c r="L1210" s="35"/>
      <c r="M1210" s="37"/>
      <c r="N1210" s="21"/>
    </row>
    <row r="1211" spans="1:14">
      <c r="A1211" s="31"/>
      <c r="B1211" s="49"/>
      <c r="C1211" s="31"/>
      <c r="D1211" s="51"/>
      <c r="E1211" s="37"/>
      <c r="F1211" s="37"/>
      <c r="G1211" s="37"/>
      <c r="H1211" s="37"/>
      <c r="I1211" s="37"/>
      <c r="J1211" s="37"/>
      <c r="K1211" s="37"/>
      <c r="L1211" s="35"/>
      <c r="M1211" s="37"/>
      <c r="N1211" s="21"/>
    </row>
    <row r="1212" spans="1:14">
      <c r="A1212" s="31"/>
      <c r="B1212" s="49"/>
      <c r="C1212" s="31"/>
      <c r="D1212" s="51"/>
      <c r="E1212" s="38"/>
      <c r="F1212" s="37"/>
      <c r="G1212" s="37"/>
      <c r="H1212" s="37"/>
      <c r="I1212" s="37"/>
      <c r="J1212" s="37"/>
      <c r="K1212" s="37"/>
      <c r="L1212" s="35"/>
      <c r="M1212" s="37"/>
      <c r="N1212" s="21"/>
    </row>
    <row r="1213" spans="1:14">
      <c r="A1213" s="31"/>
      <c r="B1213" s="49"/>
      <c r="C1213" s="31"/>
      <c r="D1213" s="51"/>
      <c r="E1213" s="37"/>
      <c r="F1213" s="37"/>
      <c r="G1213" s="37"/>
      <c r="H1213" s="37"/>
      <c r="I1213" s="37"/>
      <c r="J1213" s="37"/>
      <c r="K1213" s="37"/>
      <c r="L1213" s="35"/>
      <c r="M1213" s="37"/>
      <c r="N1213" s="21"/>
    </row>
    <row r="1214" spans="1:14">
      <c r="A1214" s="31"/>
      <c r="B1214" s="49"/>
      <c r="C1214" s="31"/>
      <c r="D1214" s="51"/>
      <c r="E1214" s="38"/>
      <c r="F1214" s="37"/>
      <c r="G1214" s="37"/>
      <c r="H1214" s="37"/>
      <c r="I1214" s="37"/>
      <c r="J1214" s="37"/>
      <c r="K1214" s="37"/>
      <c r="L1214" s="35"/>
      <c r="M1214" s="37"/>
      <c r="N1214" s="21"/>
    </row>
    <row r="1215" spans="1:14">
      <c r="A1215" s="31"/>
      <c r="B1215" s="49"/>
      <c r="C1215" s="31"/>
      <c r="D1215" s="51"/>
      <c r="E1215" s="37"/>
      <c r="F1215" s="37"/>
      <c r="G1215" s="37"/>
      <c r="H1215" s="37"/>
      <c r="I1215" s="37"/>
      <c r="J1215" s="37"/>
      <c r="K1215" s="37"/>
      <c r="L1215" s="35"/>
      <c r="M1215" s="37"/>
      <c r="N1215" s="21"/>
    </row>
    <row r="1216" spans="1:14">
      <c r="A1216" s="31"/>
      <c r="B1216" s="49"/>
      <c r="C1216" s="31"/>
      <c r="D1216" s="51"/>
      <c r="E1216" s="38"/>
      <c r="F1216" s="37"/>
      <c r="G1216" s="37"/>
      <c r="H1216" s="37"/>
      <c r="I1216" s="37"/>
      <c r="J1216" s="37"/>
      <c r="K1216" s="37"/>
      <c r="L1216" s="35"/>
      <c r="M1216" s="37"/>
      <c r="N1216" s="21"/>
    </row>
    <row r="1217" spans="1:14">
      <c r="A1217" s="31"/>
      <c r="B1217" s="49"/>
      <c r="C1217" s="31"/>
      <c r="D1217" s="51"/>
      <c r="E1217" s="38"/>
      <c r="F1217" s="37"/>
      <c r="G1217" s="37"/>
      <c r="H1217" s="37"/>
      <c r="I1217" s="37"/>
      <c r="J1217" s="37"/>
      <c r="K1217" s="37"/>
      <c r="L1217" s="35"/>
      <c r="M1217" s="37"/>
      <c r="N1217" s="21"/>
    </row>
    <row r="1218" spans="1:14">
      <c r="A1218" s="31"/>
      <c r="B1218" s="49"/>
      <c r="C1218" s="31"/>
      <c r="D1218" s="51"/>
      <c r="E1218" s="37"/>
      <c r="F1218" s="37"/>
      <c r="G1218" s="37"/>
      <c r="H1218" s="37"/>
      <c r="I1218" s="37"/>
      <c r="J1218" s="37"/>
      <c r="K1218" s="37"/>
      <c r="L1218" s="35"/>
      <c r="M1218" s="37"/>
      <c r="N1218" s="21"/>
    </row>
    <row r="1219" spans="1:14">
      <c r="A1219" s="31"/>
      <c r="B1219" s="49"/>
      <c r="C1219" s="31"/>
      <c r="D1219" s="51"/>
      <c r="E1219" s="37"/>
      <c r="F1219" s="37"/>
      <c r="G1219" s="37"/>
      <c r="H1219" s="37"/>
      <c r="I1219" s="37"/>
      <c r="J1219" s="37"/>
      <c r="K1219" s="37"/>
      <c r="L1219" s="35"/>
      <c r="M1219" s="37"/>
      <c r="N1219" s="21"/>
    </row>
    <row r="1220" spans="1:14">
      <c r="A1220" s="31"/>
      <c r="B1220" s="49"/>
      <c r="C1220" s="31"/>
      <c r="D1220" s="51"/>
      <c r="E1220" s="38"/>
      <c r="F1220" s="37"/>
      <c r="G1220" s="37"/>
      <c r="H1220" s="37"/>
      <c r="I1220" s="37"/>
      <c r="J1220" s="37"/>
      <c r="K1220" s="37"/>
      <c r="L1220" s="35"/>
      <c r="M1220" s="37"/>
      <c r="N1220" s="21"/>
    </row>
    <row r="1221" spans="1:14">
      <c r="A1221" s="31"/>
      <c r="B1221" s="49"/>
      <c r="C1221" s="31"/>
      <c r="D1221" s="51"/>
      <c r="E1221" s="37"/>
      <c r="F1221" s="37"/>
      <c r="G1221" s="37"/>
      <c r="H1221" s="37"/>
      <c r="I1221" s="37"/>
      <c r="J1221" s="37"/>
      <c r="K1221" s="37"/>
      <c r="L1221" s="35"/>
      <c r="M1221" s="37"/>
      <c r="N1221" s="21"/>
    </row>
    <row r="1222" spans="1:14">
      <c r="A1222" s="31"/>
      <c r="B1222" s="49"/>
      <c r="C1222" s="31"/>
      <c r="D1222" s="51"/>
      <c r="E1222" s="38"/>
      <c r="F1222" s="37"/>
      <c r="G1222" s="37"/>
      <c r="H1222" s="37"/>
      <c r="I1222" s="37"/>
      <c r="J1222" s="37"/>
      <c r="K1222" s="37"/>
      <c r="L1222" s="35"/>
      <c r="M1222" s="37"/>
      <c r="N1222" s="21"/>
    </row>
    <row r="1223" spans="1:14">
      <c r="A1223" s="31"/>
      <c r="B1223" s="49"/>
      <c r="C1223" s="31"/>
      <c r="D1223" s="51"/>
      <c r="E1223" s="37"/>
      <c r="F1223" s="37"/>
      <c r="G1223" s="37"/>
      <c r="H1223" s="37"/>
      <c r="I1223" s="37"/>
      <c r="J1223" s="37"/>
      <c r="K1223" s="37"/>
      <c r="L1223" s="35"/>
      <c r="M1223" s="37"/>
      <c r="N1223" s="21"/>
    </row>
    <row r="1224" spans="1:14">
      <c r="A1224" s="31"/>
      <c r="B1224" s="49"/>
      <c r="C1224" s="31"/>
      <c r="D1224" s="51"/>
      <c r="E1224" s="38"/>
      <c r="F1224" s="37"/>
      <c r="G1224" s="37"/>
      <c r="H1224" s="37"/>
      <c r="I1224" s="37"/>
      <c r="J1224" s="37"/>
      <c r="K1224" s="37"/>
      <c r="L1224" s="35"/>
      <c r="M1224" s="37"/>
      <c r="N1224" s="21"/>
    </row>
    <row r="1225" spans="1:14">
      <c r="A1225" s="31"/>
      <c r="B1225" s="49"/>
      <c r="C1225" s="31"/>
      <c r="D1225" s="51"/>
      <c r="E1225" s="38"/>
      <c r="F1225" s="37"/>
      <c r="G1225" s="37"/>
      <c r="H1225" s="37"/>
      <c r="I1225" s="37"/>
      <c r="J1225" s="37"/>
      <c r="K1225" s="37"/>
      <c r="L1225" s="35"/>
      <c r="M1225" s="37"/>
      <c r="N1225" s="21"/>
    </row>
    <row r="1226" spans="1:14">
      <c r="A1226" s="31"/>
      <c r="B1226" s="49"/>
      <c r="C1226" s="31"/>
      <c r="D1226" s="51"/>
      <c r="E1226" s="37"/>
      <c r="F1226" s="37"/>
      <c r="G1226" s="37"/>
      <c r="H1226" s="37"/>
      <c r="I1226" s="37"/>
      <c r="J1226" s="37"/>
      <c r="K1226" s="37"/>
      <c r="L1226" s="35"/>
      <c r="M1226" s="37"/>
      <c r="N1226" s="21"/>
    </row>
    <row r="1227" spans="1:14">
      <c r="A1227" s="31"/>
      <c r="B1227" s="49"/>
      <c r="C1227" s="31"/>
      <c r="D1227" s="51"/>
      <c r="E1227" s="38"/>
      <c r="F1227" s="37"/>
      <c r="G1227" s="37"/>
      <c r="H1227" s="37"/>
      <c r="I1227" s="37"/>
      <c r="J1227" s="37"/>
      <c r="K1227" s="37"/>
      <c r="L1227" s="35"/>
      <c r="M1227" s="37"/>
      <c r="N1227" s="21"/>
    </row>
    <row r="1228" spans="1:14">
      <c r="A1228" s="31"/>
      <c r="B1228" s="49"/>
      <c r="C1228" s="31"/>
      <c r="D1228" s="51"/>
      <c r="E1228" s="38"/>
      <c r="F1228" s="37"/>
      <c r="G1228" s="37"/>
      <c r="H1228" s="37"/>
      <c r="I1228" s="37"/>
      <c r="J1228" s="37"/>
      <c r="K1228" s="37"/>
      <c r="L1228" s="35"/>
      <c r="M1228" s="37"/>
      <c r="N1228" s="21"/>
    </row>
    <row r="1229" spans="1:14">
      <c r="A1229" s="31"/>
      <c r="B1229" s="49"/>
      <c r="C1229" s="31"/>
      <c r="D1229" s="51"/>
      <c r="E1229" s="37"/>
      <c r="F1229" s="37"/>
      <c r="G1229" s="37"/>
      <c r="H1229" s="37"/>
      <c r="I1229" s="37"/>
      <c r="J1229" s="37"/>
      <c r="K1229" s="37"/>
      <c r="L1229" s="35"/>
      <c r="M1229" s="37"/>
      <c r="N1229" s="21"/>
    </row>
    <row r="1230" spans="1:14">
      <c r="A1230" s="31"/>
      <c r="B1230" s="49"/>
      <c r="C1230" s="31"/>
      <c r="D1230" s="51"/>
      <c r="E1230" s="38"/>
      <c r="F1230" s="37"/>
      <c r="G1230" s="37"/>
      <c r="H1230" s="37"/>
      <c r="I1230" s="37"/>
      <c r="J1230" s="37"/>
      <c r="K1230" s="37"/>
      <c r="L1230" s="35"/>
      <c r="M1230" s="37"/>
      <c r="N1230" s="21"/>
    </row>
    <row r="1231" spans="1:14">
      <c r="A1231" s="31"/>
      <c r="B1231" s="49"/>
      <c r="C1231" s="31"/>
      <c r="D1231" s="51"/>
      <c r="E1231" s="37"/>
      <c r="F1231" s="37"/>
      <c r="G1231" s="37"/>
      <c r="H1231" s="37"/>
      <c r="I1231" s="37"/>
      <c r="J1231" s="37"/>
      <c r="K1231" s="37"/>
      <c r="L1231" s="35"/>
      <c r="M1231" s="37"/>
      <c r="N1231" s="21"/>
    </row>
    <row r="1232" spans="1:14">
      <c r="A1232" s="31"/>
      <c r="B1232" s="49"/>
      <c r="C1232" s="31"/>
      <c r="D1232" s="51"/>
      <c r="E1232" s="37"/>
      <c r="F1232" s="37"/>
      <c r="G1232" s="37"/>
      <c r="H1232" s="37"/>
      <c r="I1232" s="37"/>
      <c r="J1232" s="37"/>
      <c r="K1232" s="37"/>
      <c r="L1232" s="35"/>
      <c r="M1232" s="37"/>
      <c r="N1232" s="21"/>
    </row>
    <row r="1233" spans="1:14">
      <c r="A1233" s="31"/>
      <c r="B1233" s="49"/>
      <c r="C1233" s="31"/>
      <c r="D1233" s="51"/>
      <c r="E1233" s="37"/>
      <c r="F1233" s="37"/>
      <c r="G1233" s="37"/>
      <c r="H1233" s="37"/>
      <c r="I1233" s="37"/>
      <c r="J1233" s="37"/>
      <c r="K1233" s="37"/>
      <c r="L1233" s="35"/>
      <c r="M1233" s="37"/>
      <c r="N1233" s="21"/>
    </row>
    <row r="1234" spans="1:14">
      <c r="A1234" s="31"/>
      <c r="B1234" s="49"/>
      <c r="C1234" s="31"/>
      <c r="D1234" s="51"/>
      <c r="E1234" s="38"/>
      <c r="F1234" s="37"/>
      <c r="G1234" s="37"/>
      <c r="H1234" s="37"/>
      <c r="I1234" s="37"/>
      <c r="J1234" s="37"/>
      <c r="K1234" s="37"/>
      <c r="L1234" s="35"/>
      <c r="M1234" s="37"/>
      <c r="N1234" s="21"/>
    </row>
    <row r="1235" spans="1:14">
      <c r="A1235" s="31"/>
      <c r="B1235" s="49"/>
      <c r="C1235" s="31"/>
      <c r="D1235" s="51"/>
      <c r="E1235" s="37"/>
      <c r="F1235" s="37"/>
      <c r="G1235" s="37"/>
      <c r="H1235" s="37"/>
      <c r="I1235" s="37"/>
      <c r="J1235" s="37"/>
      <c r="K1235" s="37"/>
      <c r="L1235" s="35"/>
      <c r="M1235" s="37"/>
      <c r="N1235" s="21"/>
    </row>
    <row r="1236" spans="1:14">
      <c r="A1236" s="31"/>
      <c r="B1236" s="49"/>
      <c r="C1236" s="31"/>
      <c r="D1236" s="51"/>
      <c r="E1236" s="37"/>
      <c r="F1236" s="37"/>
      <c r="G1236" s="37"/>
      <c r="H1236" s="37"/>
      <c r="I1236" s="37"/>
      <c r="J1236" s="37"/>
      <c r="K1236" s="37"/>
      <c r="L1236" s="35"/>
      <c r="M1236" s="37"/>
      <c r="N1236" s="21"/>
    </row>
    <row r="1237" spans="1:14">
      <c r="A1237" s="31"/>
      <c r="B1237" s="49"/>
      <c r="C1237" s="31"/>
      <c r="D1237" s="51"/>
      <c r="E1237" s="38"/>
      <c r="F1237" s="37"/>
      <c r="G1237" s="37"/>
      <c r="H1237" s="37"/>
      <c r="I1237" s="37"/>
      <c r="J1237" s="37"/>
      <c r="K1237" s="37"/>
      <c r="L1237" s="35"/>
      <c r="M1237" s="37"/>
      <c r="N1237" s="21"/>
    </row>
    <row r="1238" spans="1:14">
      <c r="A1238" s="31"/>
      <c r="B1238" s="49"/>
      <c r="C1238" s="31"/>
      <c r="D1238" s="51"/>
      <c r="E1238" s="38"/>
      <c r="F1238" s="37"/>
      <c r="G1238" s="37"/>
      <c r="H1238" s="37"/>
      <c r="I1238" s="37"/>
      <c r="J1238" s="37"/>
      <c r="K1238" s="37"/>
      <c r="L1238" s="35"/>
      <c r="M1238" s="37"/>
      <c r="N1238" s="21"/>
    </row>
    <row r="1239" spans="1:14">
      <c r="A1239" s="31"/>
      <c r="B1239" s="49"/>
      <c r="C1239" s="31"/>
      <c r="D1239" s="51"/>
      <c r="E1239" s="37"/>
      <c r="F1239" s="37"/>
      <c r="G1239" s="37"/>
      <c r="H1239" s="37"/>
      <c r="I1239" s="37"/>
      <c r="J1239" s="37"/>
      <c r="K1239" s="37"/>
      <c r="L1239" s="35"/>
      <c r="M1239" s="37"/>
      <c r="N1239" s="21"/>
    </row>
    <row r="1240" spans="1:14">
      <c r="A1240" s="31"/>
      <c r="B1240" s="49"/>
      <c r="C1240" s="31"/>
      <c r="D1240" s="51"/>
      <c r="E1240" s="37"/>
      <c r="F1240" s="37"/>
      <c r="G1240" s="37"/>
      <c r="H1240" s="37"/>
      <c r="I1240" s="37"/>
      <c r="J1240" s="37"/>
      <c r="K1240" s="37"/>
      <c r="L1240" s="35"/>
      <c r="M1240" s="37"/>
      <c r="N1240" s="21"/>
    </row>
    <row r="1241" spans="1:14">
      <c r="A1241" s="31"/>
      <c r="B1241" s="49"/>
      <c r="C1241" s="31"/>
      <c r="D1241" s="51"/>
      <c r="E1241" s="37"/>
      <c r="F1241" s="37"/>
      <c r="G1241" s="37"/>
      <c r="H1241" s="37"/>
      <c r="I1241" s="37"/>
      <c r="J1241" s="37"/>
      <c r="K1241" s="37"/>
      <c r="L1241" s="35"/>
      <c r="M1241" s="37"/>
      <c r="N1241" s="21"/>
    </row>
    <row r="1242" spans="1:14">
      <c r="A1242" s="31"/>
      <c r="B1242" s="49"/>
      <c r="C1242" s="31"/>
      <c r="D1242" s="51"/>
      <c r="E1242" s="37"/>
      <c r="F1242" s="37"/>
      <c r="G1242" s="37"/>
      <c r="H1242" s="37"/>
      <c r="I1242" s="37"/>
      <c r="J1242" s="37"/>
      <c r="K1242" s="37"/>
      <c r="L1242" s="35"/>
      <c r="M1242" s="37"/>
      <c r="N1242" s="21"/>
    </row>
    <row r="1243" spans="1:14">
      <c r="A1243" s="31"/>
      <c r="B1243" s="49"/>
      <c r="C1243" s="31"/>
      <c r="D1243" s="51"/>
      <c r="E1243" s="37"/>
      <c r="F1243" s="37"/>
      <c r="G1243" s="37"/>
      <c r="H1243" s="37"/>
      <c r="I1243" s="37"/>
      <c r="J1243" s="37"/>
      <c r="K1243" s="37"/>
      <c r="L1243" s="35"/>
      <c r="M1243" s="37"/>
      <c r="N1243" s="21"/>
    </row>
    <row r="1244" spans="1:14">
      <c r="A1244" s="31"/>
      <c r="B1244" s="49"/>
      <c r="C1244" s="31"/>
      <c r="D1244" s="51"/>
      <c r="E1244" s="37"/>
      <c r="F1244" s="37"/>
      <c r="G1244" s="37"/>
      <c r="H1244" s="37"/>
      <c r="I1244" s="37"/>
      <c r="J1244" s="37"/>
      <c r="K1244" s="37"/>
      <c r="L1244" s="35"/>
      <c r="M1244" s="37"/>
      <c r="N1244" s="21"/>
    </row>
    <row r="1245" spans="1:14">
      <c r="A1245" s="31"/>
      <c r="B1245" s="49"/>
      <c r="C1245" s="31"/>
      <c r="D1245" s="51"/>
      <c r="E1245" s="37"/>
      <c r="F1245" s="37"/>
      <c r="G1245" s="37"/>
      <c r="H1245" s="37"/>
      <c r="I1245" s="37"/>
      <c r="J1245" s="37"/>
      <c r="K1245" s="37"/>
      <c r="L1245" s="35"/>
      <c r="M1245" s="37"/>
      <c r="N1245" s="21"/>
    </row>
    <row r="1246" spans="1:14">
      <c r="A1246" s="31"/>
      <c r="B1246" s="49"/>
      <c r="C1246" s="31"/>
      <c r="D1246" s="51"/>
      <c r="E1246" s="38"/>
      <c r="F1246" s="37"/>
      <c r="G1246" s="37"/>
      <c r="H1246" s="37"/>
      <c r="I1246" s="37"/>
      <c r="J1246" s="37"/>
      <c r="K1246" s="37"/>
      <c r="L1246" s="35"/>
      <c r="M1246" s="37"/>
      <c r="N1246" s="21"/>
    </row>
    <row r="1247" spans="1:14">
      <c r="A1247" s="31"/>
      <c r="B1247" s="49"/>
      <c r="C1247" s="31"/>
      <c r="D1247" s="51"/>
      <c r="E1247" s="37"/>
      <c r="F1247" s="37"/>
      <c r="G1247" s="37"/>
      <c r="H1247" s="37"/>
      <c r="I1247" s="37"/>
      <c r="J1247" s="37"/>
      <c r="K1247" s="37"/>
      <c r="L1247" s="35"/>
      <c r="M1247" s="37"/>
      <c r="N1247" s="21"/>
    </row>
    <row r="1248" spans="1:14">
      <c r="A1248" s="31"/>
      <c r="B1248" s="49"/>
      <c r="C1248" s="31"/>
      <c r="D1248" s="51"/>
      <c r="E1248" s="37"/>
      <c r="F1248" s="37"/>
      <c r="G1248" s="37"/>
      <c r="H1248" s="37"/>
      <c r="I1248" s="37"/>
      <c r="J1248" s="37"/>
      <c r="K1248" s="37"/>
      <c r="L1248" s="35"/>
      <c r="M1248" s="37"/>
      <c r="N1248" s="21"/>
    </row>
    <row r="1249" spans="1:14">
      <c r="A1249" s="31"/>
      <c r="B1249" s="49"/>
      <c r="C1249" s="31"/>
      <c r="D1249" s="51"/>
      <c r="E1249" s="37"/>
      <c r="F1249" s="37"/>
      <c r="G1249" s="37"/>
      <c r="H1249" s="37"/>
      <c r="I1249" s="37"/>
      <c r="J1249" s="37"/>
      <c r="K1249" s="37"/>
      <c r="L1249" s="35"/>
      <c r="M1249" s="37"/>
      <c r="N1249" s="21"/>
    </row>
    <row r="1250" spans="1:14">
      <c r="A1250" s="31"/>
      <c r="B1250" s="49"/>
      <c r="C1250" s="31"/>
      <c r="D1250" s="51"/>
      <c r="E1250" s="37"/>
      <c r="F1250" s="37"/>
      <c r="G1250" s="37"/>
      <c r="H1250" s="37"/>
      <c r="I1250" s="37"/>
      <c r="J1250" s="37"/>
      <c r="K1250" s="37"/>
      <c r="L1250" s="35"/>
      <c r="M1250" s="37"/>
      <c r="N1250" s="21"/>
    </row>
    <row r="1251" spans="1:14">
      <c r="A1251" s="31"/>
      <c r="B1251" s="49"/>
      <c r="C1251" s="31"/>
      <c r="D1251" s="51"/>
      <c r="E1251" s="37"/>
      <c r="F1251" s="37"/>
      <c r="G1251" s="37"/>
      <c r="H1251" s="37"/>
      <c r="I1251" s="37"/>
      <c r="J1251" s="37"/>
      <c r="K1251" s="37"/>
      <c r="L1251" s="35"/>
      <c r="M1251" s="37"/>
      <c r="N1251" s="21"/>
    </row>
    <row r="1252" spans="1:14">
      <c r="A1252" s="31"/>
      <c r="B1252" s="49"/>
      <c r="C1252" s="31"/>
      <c r="D1252" s="51"/>
      <c r="E1252" s="37"/>
      <c r="F1252" s="37"/>
      <c r="G1252" s="37"/>
      <c r="H1252" s="37"/>
      <c r="I1252" s="37"/>
      <c r="J1252" s="37"/>
      <c r="K1252" s="37"/>
      <c r="L1252" s="35"/>
      <c r="M1252" s="37"/>
      <c r="N1252" s="21"/>
    </row>
    <row r="1253" spans="1:14">
      <c r="A1253" s="31"/>
      <c r="B1253" s="49"/>
      <c r="C1253" s="31"/>
      <c r="D1253" s="51"/>
      <c r="E1253" s="38"/>
      <c r="F1253" s="37"/>
      <c r="G1253" s="37"/>
      <c r="H1253" s="37"/>
      <c r="I1253" s="37"/>
      <c r="J1253" s="37"/>
      <c r="K1253" s="37"/>
      <c r="L1253" s="35"/>
      <c r="M1253" s="37"/>
      <c r="N1253" s="21"/>
    </row>
    <row r="1254" spans="1:14">
      <c r="A1254" s="31"/>
      <c r="B1254" s="49"/>
      <c r="C1254" s="31"/>
      <c r="D1254" s="51"/>
      <c r="E1254" s="37"/>
      <c r="F1254" s="37"/>
      <c r="G1254" s="37"/>
      <c r="H1254" s="37"/>
      <c r="I1254" s="37"/>
      <c r="J1254" s="37"/>
      <c r="K1254" s="37"/>
      <c r="L1254" s="35"/>
      <c r="M1254" s="37"/>
      <c r="N1254" s="21"/>
    </row>
    <row r="1255" spans="1:14">
      <c r="A1255" s="31"/>
      <c r="B1255" s="49"/>
      <c r="C1255" s="31"/>
      <c r="D1255" s="51"/>
      <c r="E1255" s="38"/>
      <c r="F1255" s="37"/>
      <c r="G1255" s="37"/>
      <c r="H1255" s="37"/>
      <c r="I1255" s="37"/>
      <c r="J1255" s="37"/>
      <c r="K1255" s="37"/>
      <c r="L1255" s="35"/>
      <c r="M1255" s="37"/>
      <c r="N1255" s="21"/>
    </row>
    <row r="1256" spans="1:14">
      <c r="A1256" s="31"/>
      <c r="B1256" s="49"/>
      <c r="C1256" s="31"/>
      <c r="D1256" s="51"/>
      <c r="E1256" s="38"/>
      <c r="F1256" s="37"/>
      <c r="G1256" s="37"/>
      <c r="H1256" s="37"/>
      <c r="I1256" s="37"/>
      <c r="J1256" s="37"/>
      <c r="K1256" s="37"/>
      <c r="L1256" s="35"/>
      <c r="M1256" s="37"/>
      <c r="N1256" s="21"/>
    </row>
    <row r="1257" spans="1:14">
      <c r="A1257" s="31"/>
      <c r="B1257" s="49"/>
      <c r="C1257" s="31"/>
      <c r="D1257" s="51"/>
      <c r="E1257" s="37"/>
      <c r="F1257" s="37"/>
      <c r="G1257" s="37"/>
      <c r="H1257" s="37"/>
      <c r="I1257" s="37"/>
      <c r="J1257" s="37"/>
      <c r="K1257" s="37"/>
      <c r="L1257" s="35"/>
      <c r="M1257" s="37"/>
      <c r="N1257" s="21"/>
    </row>
    <row r="1258" spans="1:14">
      <c r="A1258" s="31"/>
      <c r="B1258" s="49"/>
      <c r="C1258" s="31"/>
      <c r="D1258" s="51"/>
      <c r="E1258" s="37"/>
      <c r="F1258" s="37"/>
      <c r="G1258" s="37"/>
      <c r="H1258" s="37"/>
      <c r="I1258" s="37"/>
      <c r="J1258" s="37"/>
      <c r="K1258" s="37"/>
      <c r="L1258" s="35"/>
      <c r="M1258" s="37"/>
      <c r="N1258" s="21"/>
    </row>
    <row r="1259" spans="1:14">
      <c r="A1259" s="31"/>
      <c r="B1259" s="49"/>
      <c r="C1259" s="31"/>
      <c r="D1259" s="51"/>
      <c r="E1259" s="37"/>
      <c r="F1259" s="37"/>
      <c r="G1259" s="37"/>
      <c r="H1259" s="37"/>
      <c r="I1259" s="37"/>
      <c r="J1259" s="37"/>
      <c r="K1259" s="37"/>
      <c r="L1259" s="35"/>
      <c r="M1259" s="37"/>
      <c r="N1259" s="21"/>
    </row>
    <row r="1260" spans="1:14">
      <c r="A1260" s="31"/>
      <c r="B1260" s="49"/>
      <c r="C1260" s="31"/>
      <c r="D1260" s="51"/>
      <c r="E1260" s="38"/>
      <c r="F1260" s="37"/>
      <c r="G1260" s="37"/>
      <c r="H1260" s="37"/>
      <c r="I1260" s="37"/>
      <c r="J1260" s="37"/>
      <c r="K1260" s="37"/>
      <c r="L1260" s="35"/>
      <c r="M1260" s="37"/>
      <c r="N1260" s="21"/>
    </row>
    <row r="1261" spans="1:14">
      <c r="A1261" s="31"/>
      <c r="B1261" s="49"/>
      <c r="C1261" s="31"/>
      <c r="D1261" s="51"/>
      <c r="E1261" s="37"/>
      <c r="F1261" s="37"/>
      <c r="G1261" s="37"/>
      <c r="H1261" s="37"/>
      <c r="I1261" s="37"/>
      <c r="J1261" s="37"/>
      <c r="K1261" s="37"/>
      <c r="L1261" s="35"/>
      <c r="M1261" s="37"/>
      <c r="N1261" s="21"/>
    </row>
    <row r="1262" spans="1:14">
      <c r="A1262" s="31"/>
      <c r="B1262" s="49"/>
      <c r="C1262" s="31"/>
      <c r="D1262" s="51"/>
      <c r="E1262" s="38"/>
      <c r="F1262" s="37"/>
      <c r="G1262" s="37"/>
      <c r="H1262" s="37"/>
      <c r="I1262" s="37"/>
      <c r="J1262" s="37"/>
      <c r="K1262" s="37"/>
      <c r="L1262" s="35"/>
      <c r="M1262" s="37"/>
      <c r="N1262" s="21"/>
    </row>
    <row r="1263" spans="1:14">
      <c r="A1263" s="31"/>
      <c r="B1263" s="49"/>
      <c r="C1263" s="31"/>
      <c r="D1263" s="51"/>
      <c r="E1263" s="38"/>
      <c r="F1263" s="37"/>
      <c r="G1263" s="37"/>
      <c r="H1263" s="37"/>
      <c r="I1263" s="37"/>
      <c r="J1263" s="37"/>
      <c r="K1263" s="37"/>
      <c r="L1263" s="35"/>
      <c r="M1263" s="37"/>
      <c r="N1263" s="21"/>
    </row>
    <row r="1264" spans="1:14">
      <c r="A1264" s="31"/>
      <c r="B1264" s="49"/>
      <c r="C1264" s="31"/>
      <c r="D1264" s="51"/>
      <c r="E1264" s="37"/>
      <c r="F1264" s="37"/>
      <c r="G1264" s="37"/>
      <c r="H1264" s="37"/>
      <c r="I1264" s="37"/>
      <c r="J1264" s="37"/>
      <c r="K1264" s="37"/>
      <c r="L1264" s="35"/>
      <c r="M1264" s="37"/>
      <c r="N1264" s="21"/>
    </row>
    <row r="1265" spans="1:14">
      <c r="A1265" s="31"/>
      <c r="B1265" s="49"/>
      <c r="C1265" s="31"/>
      <c r="D1265" s="51"/>
      <c r="E1265" s="38"/>
      <c r="F1265" s="37"/>
      <c r="G1265" s="37"/>
      <c r="H1265" s="37"/>
      <c r="I1265" s="37"/>
      <c r="J1265" s="37"/>
      <c r="K1265" s="37"/>
      <c r="L1265" s="35"/>
      <c r="M1265" s="37"/>
      <c r="N1265" s="21"/>
    </row>
    <row r="1266" spans="1:14">
      <c r="A1266" s="31"/>
      <c r="B1266" s="49"/>
      <c r="C1266" s="31"/>
      <c r="D1266" s="51"/>
      <c r="E1266" s="37"/>
      <c r="F1266" s="37"/>
      <c r="G1266" s="37"/>
      <c r="H1266" s="37"/>
      <c r="I1266" s="37"/>
      <c r="J1266" s="37"/>
      <c r="K1266" s="37"/>
      <c r="L1266" s="35"/>
      <c r="M1266" s="37"/>
      <c r="N1266" s="21"/>
    </row>
    <row r="1267" spans="1:14">
      <c r="A1267" s="31"/>
      <c r="B1267" s="49"/>
      <c r="C1267" s="31"/>
      <c r="D1267" s="51"/>
      <c r="E1267" s="37"/>
      <c r="F1267" s="37"/>
      <c r="G1267" s="37"/>
      <c r="H1267" s="37"/>
      <c r="I1267" s="37"/>
      <c r="J1267" s="37"/>
      <c r="K1267" s="37"/>
      <c r="L1267" s="35"/>
      <c r="M1267" s="37"/>
      <c r="N1267" s="21"/>
    </row>
    <row r="1268" spans="1:14">
      <c r="A1268" s="31"/>
      <c r="B1268" s="49"/>
      <c r="C1268" s="31"/>
      <c r="D1268" s="51"/>
      <c r="E1268" s="38"/>
      <c r="F1268" s="37"/>
      <c r="G1268" s="37"/>
      <c r="H1268" s="37"/>
      <c r="I1268" s="37"/>
      <c r="J1268" s="37"/>
      <c r="K1268" s="37"/>
      <c r="L1268" s="35"/>
      <c r="M1268" s="37"/>
      <c r="N1268" s="21"/>
    </row>
    <row r="1269" spans="1:14">
      <c r="A1269" s="31"/>
      <c r="B1269" s="49"/>
      <c r="C1269" s="31"/>
      <c r="D1269" s="51"/>
      <c r="E1269" s="38"/>
      <c r="F1269" s="37"/>
      <c r="G1269" s="37"/>
      <c r="H1269" s="37"/>
      <c r="I1269" s="37"/>
      <c r="J1269" s="37"/>
      <c r="K1269" s="37"/>
      <c r="L1269" s="35"/>
      <c r="M1269" s="37"/>
      <c r="N1269" s="21"/>
    </row>
    <row r="1270" spans="1:14">
      <c r="A1270" s="31"/>
      <c r="B1270" s="49"/>
      <c r="C1270" s="31"/>
      <c r="D1270" s="51"/>
      <c r="E1270" s="38"/>
      <c r="F1270" s="37"/>
      <c r="G1270" s="37"/>
      <c r="H1270" s="37"/>
      <c r="I1270" s="37"/>
      <c r="J1270" s="37"/>
      <c r="K1270" s="37"/>
      <c r="L1270" s="35"/>
      <c r="M1270" s="37"/>
      <c r="N1270" s="21"/>
    </row>
    <row r="1271" spans="1:14">
      <c r="A1271" s="31"/>
      <c r="B1271" s="49"/>
      <c r="C1271" s="31"/>
      <c r="D1271" s="51"/>
      <c r="E1271" s="37"/>
      <c r="F1271" s="37"/>
      <c r="G1271" s="37"/>
      <c r="H1271" s="37"/>
      <c r="I1271" s="37"/>
      <c r="J1271" s="37"/>
      <c r="K1271" s="37"/>
      <c r="L1271" s="35"/>
      <c r="M1271" s="37"/>
      <c r="N1271" s="21"/>
    </row>
    <row r="1272" spans="1:14">
      <c r="A1272" s="31"/>
      <c r="B1272" s="49"/>
      <c r="C1272" s="31"/>
      <c r="D1272" s="51"/>
      <c r="E1272" s="37"/>
      <c r="F1272" s="37"/>
      <c r="G1272" s="37"/>
      <c r="H1272" s="37"/>
      <c r="I1272" s="37"/>
      <c r="J1272" s="37"/>
      <c r="K1272" s="37"/>
      <c r="L1272" s="35"/>
      <c r="M1272" s="37"/>
      <c r="N1272" s="21"/>
    </row>
    <row r="1273" spans="1:14">
      <c r="A1273" s="31"/>
      <c r="B1273" s="49"/>
      <c r="C1273" s="31"/>
      <c r="D1273" s="51"/>
      <c r="E1273" s="38"/>
      <c r="F1273" s="37"/>
      <c r="G1273" s="37"/>
      <c r="H1273" s="37"/>
      <c r="I1273" s="37"/>
      <c r="J1273" s="37"/>
      <c r="K1273" s="37"/>
      <c r="L1273" s="35"/>
      <c r="M1273" s="37"/>
      <c r="N1273" s="21"/>
    </row>
    <row r="1274" spans="1:14">
      <c r="A1274" s="31"/>
      <c r="B1274" s="49"/>
      <c r="C1274" s="31"/>
      <c r="D1274" s="51"/>
      <c r="E1274" s="38"/>
      <c r="F1274" s="37"/>
      <c r="G1274" s="37"/>
      <c r="H1274" s="37"/>
      <c r="I1274" s="37"/>
      <c r="J1274" s="37"/>
      <c r="K1274" s="37"/>
      <c r="L1274" s="35"/>
      <c r="M1274" s="37"/>
      <c r="N1274" s="21"/>
    </row>
    <row r="1275" spans="1:14">
      <c r="A1275" s="31"/>
      <c r="B1275" s="49"/>
      <c r="C1275" s="31"/>
      <c r="D1275" s="51"/>
      <c r="E1275" s="37"/>
      <c r="F1275" s="37"/>
      <c r="G1275" s="37"/>
      <c r="H1275" s="37"/>
      <c r="I1275" s="37"/>
      <c r="J1275" s="37"/>
      <c r="K1275" s="37"/>
      <c r="L1275" s="35"/>
      <c r="M1275" s="37"/>
      <c r="N1275" s="21"/>
    </row>
    <row r="1276" spans="1:14">
      <c r="A1276" s="31"/>
      <c r="B1276" s="49"/>
      <c r="C1276" s="31"/>
      <c r="D1276" s="51"/>
      <c r="E1276" s="37"/>
      <c r="F1276" s="37"/>
      <c r="G1276" s="37"/>
      <c r="H1276" s="37"/>
      <c r="I1276" s="37"/>
      <c r="J1276" s="37"/>
      <c r="K1276" s="37"/>
      <c r="L1276" s="35"/>
      <c r="M1276" s="37"/>
      <c r="N1276" s="21"/>
    </row>
  </sheetData>
  <autoFilter ref="A4:N4" xr:uid="{999AF856-7F9D-4FDD-8FFF-3DB6B09242A6}">
    <sortState xmlns:xlrd2="http://schemas.microsoft.com/office/spreadsheetml/2017/richdata2" ref="A5:N485">
      <sortCondition ref="A4"/>
    </sortState>
  </autoFilter>
  <mergeCells count="6">
    <mergeCell ref="A1:A3"/>
    <mergeCell ref="B1:N1"/>
    <mergeCell ref="B2:N2"/>
    <mergeCell ref="B3:N3"/>
    <mergeCell ref="M585:M586"/>
    <mergeCell ref="N585:N586"/>
  </mergeCells>
  <conditionalFormatting sqref="A5:A485">
    <cfRule type="duplicateValues" dxfId="11" priority="12"/>
  </conditionalFormatting>
  <conditionalFormatting sqref="C5:D485">
    <cfRule type="duplicateValues" dxfId="10" priority="10"/>
    <cfRule type="duplicateValues" dxfId="9" priority="11"/>
  </conditionalFormatting>
  <conditionalFormatting sqref="A604:B606">
    <cfRule type="expression" dxfId="8" priority="5">
      <formula>"Y(A4:DA4)"</formula>
    </cfRule>
  </conditionalFormatting>
  <conditionalFormatting sqref="B606">
    <cfRule type="expression" dxfId="7" priority="3">
      <formula>"Y(A4:DA4)"</formula>
    </cfRule>
  </conditionalFormatting>
  <conditionalFormatting sqref="C593:C595">
    <cfRule type="expression" dxfId="6" priority="9">
      <formula>"Y(A4:DA4)"</formula>
    </cfRule>
  </conditionalFormatting>
  <conditionalFormatting sqref="C597">
    <cfRule type="expression" dxfId="5" priority="8">
      <formula>"Y(A4:DA4)"</formula>
    </cfRule>
  </conditionalFormatting>
  <conditionalFormatting sqref="C599">
    <cfRule type="expression" dxfId="4" priority="7">
      <formula>"Y(A4:DA4)"</formula>
    </cfRule>
  </conditionalFormatting>
  <conditionalFormatting sqref="C601:C605">
    <cfRule type="expression" dxfId="3" priority="6">
      <formula>"Y(A4:DA4)"</formula>
    </cfRule>
  </conditionalFormatting>
  <conditionalFormatting sqref="D593:D606">
    <cfRule type="expression" dxfId="2" priority="2">
      <formula>"Y(A4:DA4)"</formula>
    </cfRule>
  </conditionalFormatting>
  <conditionalFormatting sqref="G605">
    <cfRule type="expression" dxfId="1" priority="4">
      <formula>"Y(A4:DA4)"</formula>
    </cfRule>
  </conditionalFormatting>
  <conditionalFormatting sqref="M602:M603">
    <cfRule type="expression" dxfId="0" priority="1">
      <formula>"Y(A4:DA4)"</formula>
    </cfRule>
  </conditionalFormatting>
  <hyperlinks>
    <hyperlink ref="M488" r:id="rId1" xr:uid="{9614030E-BFC2-4B2C-91C7-271E4499C376}"/>
    <hyperlink ref="M489" r:id="rId2" xr:uid="{6237D783-4FEE-43D3-A6D4-22BA2E350FB7}"/>
    <hyperlink ref="M490" r:id="rId3" xr:uid="{DF9D1343-5C39-4E18-B396-0A8E756BDA07}"/>
    <hyperlink ref="M491" r:id="rId4" xr:uid="{347ABB33-3E31-4BC7-A89F-C75260ABEF74}"/>
    <hyperlink ref="M492" r:id="rId5" xr:uid="{7BDAA670-BE04-4977-8CF8-2A0A29B5BED4}"/>
    <hyperlink ref="M493" r:id="rId6" xr:uid="{0DF84D60-73F9-4F29-AF88-1169A6E456F6}"/>
    <hyperlink ref="M494" r:id="rId7" xr:uid="{194F5BE7-E080-4A7D-9905-5AFB1DC6C3D6}"/>
    <hyperlink ref="M495" r:id="rId8" xr:uid="{223EF9EA-C14E-4A50-9EF2-C1C4CB8D96FD}"/>
    <hyperlink ref="M496" r:id="rId9" xr:uid="{239D4622-44C9-4B19-AE5C-47F5AFDD2084}"/>
    <hyperlink ref="M497" r:id="rId10" xr:uid="{230AB902-48FD-4710-8FE3-DAE5D45CC7C1}"/>
    <hyperlink ref="M498" r:id="rId11" xr:uid="{9DA03C06-6849-462B-B29F-54D44561F405}"/>
    <hyperlink ref="M499" r:id="rId12" xr:uid="{A4922851-B3E3-450C-B16C-796D733EEA92}"/>
    <hyperlink ref="M500" r:id="rId13" xr:uid="{6E34BDF8-79E6-4021-9492-B68864C7DE63}"/>
    <hyperlink ref="M501" r:id="rId14" xr:uid="{F960A844-454A-421F-92D7-8977B2852A26}"/>
    <hyperlink ref="M502" r:id="rId15" xr:uid="{225FD77E-E1F0-4AA6-A058-55FA66C29766}"/>
    <hyperlink ref="M503" r:id="rId16" xr:uid="{427A3119-0FDD-448D-9928-40E0DD1A6D63}"/>
    <hyperlink ref="M504" r:id="rId17" xr:uid="{0BF4FAC3-E9C8-4598-BC99-461EDAC6300E}"/>
    <hyperlink ref="M505" r:id="rId18" xr:uid="{B30B532C-548F-4E5F-9AAC-AB057FEBF84C}"/>
    <hyperlink ref="M506" r:id="rId19" xr:uid="{13DA5B9C-A691-434B-AFBC-902C92F05352}"/>
    <hyperlink ref="M507" r:id="rId20" xr:uid="{CF16E03B-A7DC-49B5-9A72-A379726062AC}"/>
    <hyperlink ref="M508" r:id="rId21" xr:uid="{7C6BB4C3-B856-4E61-B055-CAA9EA9FF72A}"/>
    <hyperlink ref="M509" r:id="rId22" xr:uid="{19B78DDA-2BDA-422B-95B9-32C02DD24F7A}"/>
    <hyperlink ref="M510" r:id="rId23" xr:uid="{B36D220B-2E23-42CE-B166-BF84265145E4}"/>
    <hyperlink ref="M511" r:id="rId24" xr:uid="{C9CDBF5F-F635-4628-8AB6-BCFE4B125DD4}"/>
    <hyperlink ref="M512" r:id="rId25" xr:uid="{6607AFF6-CA20-46B3-A8C2-5D22CC14E433}"/>
    <hyperlink ref="M513" r:id="rId26" xr:uid="{6471710D-4A97-4BB3-9B20-5AB1B96646CE}"/>
    <hyperlink ref="M514" r:id="rId27" xr:uid="{1D325A0F-42C8-4D2A-B5B9-120D16DC948E}"/>
    <hyperlink ref="M515" r:id="rId28" xr:uid="{17901FD4-D099-48CF-B016-1AFB840D6C7A}"/>
    <hyperlink ref="M516" r:id="rId29" xr:uid="{C65E571F-5DE5-4860-B6DE-F7D630DCA218}"/>
    <hyperlink ref="M517" r:id="rId30" xr:uid="{AA7DCB4D-299A-45E5-8431-00859F1A331D}"/>
    <hyperlink ref="M518" r:id="rId31" xr:uid="{9FC3E219-D5A6-489E-8FD4-D3B7A0FD4306}"/>
    <hyperlink ref="M519" r:id="rId32" xr:uid="{A75A4DC0-CA2B-471E-B3FF-055520358754}"/>
    <hyperlink ref="M520" r:id="rId33" xr:uid="{3790463F-FA5A-4A6F-8FC8-E69971F97EB1}"/>
    <hyperlink ref="M521" r:id="rId34" xr:uid="{049E1F9B-C327-448E-8D7D-730C62F3278B}"/>
    <hyperlink ref="M522" r:id="rId35" xr:uid="{CDEACDAB-BF40-4844-B6BD-1963A60B9947}"/>
    <hyperlink ref="M523" r:id="rId36" xr:uid="{DC69CEE8-83E8-4962-87E6-1691F57DF72C}"/>
    <hyperlink ref="M524" r:id="rId37" xr:uid="{3B616AE3-5BBB-46D0-84DE-4CD72E47735A}"/>
    <hyperlink ref="M525" r:id="rId38" xr:uid="{BC16F29F-3638-49E7-9D15-E87E8F6B6AF0}"/>
    <hyperlink ref="M526" r:id="rId39" xr:uid="{BBEFF3AD-85DE-4DAC-AC7F-19B96BA3775F}"/>
    <hyperlink ref="M527" r:id="rId40" xr:uid="{A540F652-F2BD-426A-B0EF-82EE5C07E641}"/>
    <hyperlink ref="M528" r:id="rId41" xr:uid="{B63D5A98-6F98-402D-A69F-2129E63ED7AE}"/>
    <hyperlink ref="M529" r:id="rId42" xr:uid="{F2157EA3-41FA-4615-A235-D5019BA05DCD}"/>
    <hyperlink ref="M530" r:id="rId43" xr:uid="{BFA1CEC6-DA66-4B74-8E45-A7A43E331F44}"/>
    <hyperlink ref="M531" r:id="rId44" xr:uid="{7D4346A5-5C77-4A3D-B770-8EC2D05C1849}"/>
    <hyperlink ref="M532" r:id="rId45" xr:uid="{B1B9D8A7-D081-4F4B-92AD-A06F499BF5F8}"/>
    <hyperlink ref="M533" r:id="rId46" xr:uid="{8D83A261-C788-4823-9645-88A6803DA9D0}"/>
    <hyperlink ref="M534" r:id="rId47" xr:uid="{643327C0-3858-4FCE-8946-65C7D219EE38}"/>
    <hyperlink ref="M535" r:id="rId48" xr:uid="{783F56A1-8DFC-43F0-B8DB-220DBBC73F2E}"/>
    <hyperlink ref="M536" r:id="rId49" xr:uid="{FF6E5CD3-EDFE-4AB5-81D0-C973EB4EB030}"/>
    <hyperlink ref="M537" r:id="rId50" xr:uid="{99067DC4-8650-4C35-A799-E8264D293155}"/>
    <hyperlink ref="M538" r:id="rId51" xr:uid="{A60F306C-E4E9-4F43-B5C3-F95FAF7913F3}"/>
    <hyperlink ref="M539" r:id="rId52" xr:uid="{A77F8E50-D6DE-4B9A-A387-B73F147CDC1A}"/>
    <hyperlink ref="M540" r:id="rId53" xr:uid="{54C4F0B6-B671-44E9-A8E2-9DCB96EC5FEE}"/>
    <hyperlink ref="M541" r:id="rId54" xr:uid="{04D3A238-2A41-4F44-9FB6-6F32AC166FD1}"/>
    <hyperlink ref="M542" r:id="rId55" xr:uid="{E1727B0C-9E68-42EE-BC3D-DDB6343EDD01}"/>
    <hyperlink ref="M543" r:id="rId56" xr:uid="{326E2ABA-6392-42FD-9AEC-3EA90E2349B0}"/>
    <hyperlink ref="M544" r:id="rId57" xr:uid="{0CC6CBAB-1584-41AC-8D98-B28272D0D9C4}"/>
    <hyperlink ref="M545" r:id="rId58" xr:uid="{9903565F-1F0C-48C5-A4B1-073A50C3E564}"/>
    <hyperlink ref="M546" r:id="rId59" xr:uid="{CBF111FC-9CBD-4646-AFFE-DDB383329116}"/>
    <hyperlink ref="M547" r:id="rId60" xr:uid="{91146825-167F-42D2-898A-FAB780F21297}"/>
    <hyperlink ref="M551" r:id="rId61" display="https://community.secop.gov.co/Public/Tendering/OpportunityDetail/Index?noticeUID=CO1.NTC.8335910&amp;isFromPublicArea=True&amp;isModal=true&amp;asPopupView=true" xr:uid="{96887FB1-22F1-4947-97D1-A8E6B73A503D}"/>
    <hyperlink ref="M553" r:id="rId62" xr:uid="{15409444-11EF-4C62-AF9C-C1056E71E599}"/>
    <hyperlink ref="M554" r:id="rId63" display="https://community.secop.gov.co/Public/Tendering/OpportunityDetail/Index?noticeUID=CO1.NTC.8208304&amp;isFromPublicArea=True&amp;isModal=False" xr:uid="{BEFB5201-BBA3-4507-A5C6-3CF2AF83542B}"/>
    <hyperlink ref="M555" r:id="rId64" display="https://community.secop.gov.co/Public/Tendering/OpportunityDetail/Index?noticeUID=CO1.NTC.7914818&amp;isFromPublicArea=True&amp;isModal=False" xr:uid="{D9036DBA-0296-4170-8916-F7995B7A481D}"/>
    <hyperlink ref="M556" r:id="rId65" display="https://community.secop.gov.co/Public/Tendering/OpportunityDetail/Index?noticeUID=CO1.NTC.7614962&amp;isFromPublicArea=True&amp;isModal=true&amp;asPopupView=true" xr:uid="{2E01ABC3-F2D1-4287-96FA-2BD8C0F3282A}"/>
    <hyperlink ref="M557" r:id="rId66" display="https://community.secop.gov.co/Public/Tendering/OpportunityDetail/Index?noticeUID=CO1.NTC.7549595&amp;isFromPublicArea=True&amp;isModal=False" xr:uid="{3DF47535-022E-4469-B03F-5041D22900AA}"/>
    <hyperlink ref="M558" r:id="rId67" display="https://community.secop.gov.co/Public/Tendering/OpportunityDetail/Index?noticeUID=CO1.NTC.7603386&amp;isFromPublicArea=True&amp;isModal=False" xr:uid="{A5108967-5384-4E89-9DD9-1DEC3A534377}"/>
    <hyperlink ref="M559" r:id="rId68" display="https://community.secop.gov.co/Public/Tendering/OpportunityDetail/Index?noticeUID=CO1.NTC.7526206&amp;isFromPublicArea=True&amp;isModal=False" xr:uid="{9D3E17FB-DDA4-4177-8328-FB21C3F9C00A}"/>
    <hyperlink ref="M560" r:id="rId69" display="https://community.secop.gov.co/Public/Tendering/OpportunityDetail/Index?noticeUID=CO1.NTC.8223624&amp;isFromPublicArea=True&amp;isModal=False" xr:uid="{4E43D9F7-7BFA-417C-8F36-0D9455137C53}"/>
    <hyperlink ref="M561" r:id="rId70" display="https://community.secop.gov.co/Public/Tendering/OpportunityDetail/Index?noticeUID=CO1.NTC.7526203&amp;isFromPublicArea=True&amp;isModal=False" xr:uid="{5A459927-5D84-4B26-BEA7-79AD7DC5E52C}"/>
    <hyperlink ref="M562" r:id="rId71" xr:uid="{E103D4EA-8DAF-4AB4-AC4B-ABCA45661493}"/>
    <hyperlink ref="M563" r:id="rId72" xr:uid="{1508A08F-5459-432E-AB24-87A65606DBC5}"/>
    <hyperlink ref="M564" r:id="rId73" xr:uid="{6D141758-F5E9-4A80-81FC-EE9741692601}"/>
    <hyperlink ref="M566" r:id="rId74" xr:uid="{8D94E1B9-5904-463B-B04D-7502DAB15B9F}"/>
    <hyperlink ref="M567" r:id="rId75" xr:uid="{56119865-1102-4912-B009-DF9F7F7AF0D9}"/>
    <hyperlink ref="M568" r:id="rId76" xr:uid="{2ADAA11F-36CC-4269-9D3E-28021EF5EF21}"/>
    <hyperlink ref="M565" r:id="rId77" xr:uid="{95EE8359-CA45-4184-B30D-9AD0B7687CEB}"/>
    <hyperlink ref="M585" r:id="rId78" xr:uid="{6A764EE8-235D-4F38-8002-676921347735}"/>
    <hyperlink ref="M580" r:id="rId79" xr:uid="{4ABD7FB7-BE3A-48A4-975A-725DB5465247}"/>
    <hyperlink ref="M584" r:id="rId80" xr:uid="{A343973A-0C79-4778-87C4-8D3F358349C3}"/>
    <hyperlink ref="M587" r:id="rId81" location="ContractDocuments " xr:uid="{5D0FBA6F-312D-4968-9BF2-ADBEC83D4AA3}"/>
    <hyperlink ref="M589" r:id="rId82" xr:uid="{6D316FAD-4FF0-49F1-B8E0-EF8AEFC0696A}"/>
    <hyperlink ref="M570" r:id="rId83" xr:uid="{11ABC1ED-F13F-458A-AF4B-421C03837802}"/>
    <hyperlink ref="M571" r:id="rId84" xr:uid="{0D5A2F86-6888-4085-A33B-ECE1461D5A47}"/>
    <hyperlink ref="M569" r:id="rId85" xr:uid="{F569D968-D6AB-44EC-A65F-FC1A44F836A7}"/>
    <hyperlink ref="M572" r:id="rId86" xr:uid="{09DE5077-2975-409D-BD16-FF122AB904D3}"/>
    <hyperlink ref="M576" r:id="rId87" xr:uid="{2A4BBF9F-4C20-4EA7-8488-626E9DCA6033}"/>
    <hyperlink ref="M577" r:id="rId88" xr:uid="{D8B8740E-6A51-4EB8-BFE9-A22C89D582B0}"/>
    <hyperlink ref="M579" r:id="rId89" xr:uid="{86C5EA37-0445-4508-BAAA-F55A944332EF}"/>
    <hyperlink ref="M578" r:id="rId90" xr:uid="{68510FA3-DFAE-4D81-8F73-0019FF1AA586}"/>
    <hyperlink ref="M581" r:id="rId91" xr:uid="{E59818B1-CF34-4545-94D9-A5E2D5396F78}"/>
    <hyperlink ref="M582" r:id="rId92" xr:uid="{82012822-9A92-488E-B933-E2C2979A5B20}"/>
    <hyperlink ref="M583" r:id="rId93" xr:uid="{2437C0C1-74E3-4802-93BE-9765C0D5A16F}"/>
    <hyperlink ref="M573" r:id="rId94" xr:uid="{0A55C1E2-77D9-4DEC-9C26-F17BFBC94CA7}"/>
    <hyperlink ref="M574" r:id="rId95" xr:uid="{92AF241A-4F92-4DC7-B2D1-969CD52C900C}"/>
    <hyperlink ref="M575" r:id="rId96" xr:uid="{D1388127-28E4-43AA-B2D4-D4CBD2D2321E}"/>
    <hyperlink ref="M590" r:id="rId97" xr:uid="{21FF51F1-ACB6-4176-AD36-C1648735AAF0}"/>
    <hyperlink ref="M591" r:id="rId98" xr:uid="{F70641E7-BC3E-46EC-999F-6ECB8F1C649C}"/>
    <hyperlink ref="M592" r:id="rId99" xr:uid="{99DECCDE-4F0F-4B92-BEF1-E4ACD26B1128}"/>
    <hyperlink ref="M594" r:id="rId100" xr:uid="{15F69AA2-43CD-4D42-AE11-B307432180D5}"/>
    <hyperlink ref="M596" r:id="rId101" xr:uid="{0C59F2CE-74ED-49E2-94FF-B7A31D5BE029}"/>
    <hyperlink ref="M598" r:id="rId102" xr:uid="{B0EAB4B8-C99C-4691-BEC7-9E221D6E8345}"/>
    <hyperlink ref="M600" r:id="rId103" xr:uid="{695B8622-F5D2-4C89-A7DB-35DEAD86137B}"/>
    <hyperlink ref="M593" r:id="rId104" xr:uid="{B0574744-D4B2-4A23-94CE-982F3D1F8F21}"/>
    <hyperlink ref="M595" r:id="rId105" xr:uid="{5B4AC4B2-BCD7-477C-9EC9-6BAA8F31AAA6}"/>
    <hyperlink ref="M599" r:id="rId106" xr:uid="{BA5BDF7C-CA3E-4AA2-852C-1148AA6DC8C2}"/>
    <hyperlink ref="M601" r:id="rId107" xr:uid="{60CF12CF-A4F3-4076-97F5-6B9749472A54}"/>
    <hyperlink ref="M597" r:id="rId108" xr:uid="{E5740BAE-124B-4EC4-8C07-055E35CF295A}"/>
    <hyperlink ref="M602" r:id="rId109" xr:uid="{9C9BF41F-DFCA-4CFD-A9EB-ECA3F65143DF}"/>
    <hyperlink ref="M603" r:id="rId110" xr:uid="{44935728-EE4D-48DD-9AB8-CB523A7E3C10}"/>
    <hyperlink ref="M604" r:id="rId111" xr:uid="{30139CED-3DA8-4302-945F-2C2318427A5A}"/>
    <hyperlink ref="M606" r:id="rId112" xr:uid="{5FF065BE-92D9-452B-9555-94C275D27D83}"/>
    <hyperlink ref="M605" r:id="rId113" xr:uid="{805CF720-650C-48BF-B299-93DE98290E7B}"/>
    <hyperlink ref="M608" r:id="rId114" xr:uid="{3583BC0C-2CA0-4C27-A339-7C3CABFC48D5}"/>
    <hyperlink ref="M609" r:id="rId115" xr:uid="{203D7421-3548-4336-81BC-6D2872831F94}"/>
    <hyperlink ref="M610" r:id="rId116" xr:uid="{625D1D73-4A50-4674-B674-C69AD2A959E9}"/>
    <hyperlink ref="M611" r:id="rId117" xr:uid="{3888E1DA-09C7-4692-9294-7E375673CA31}"/>
    <hyperlink ref="M612" r:id="rId118" xr:uid="{48C93626-A3CD-47F9-8CB1-8B58ADEE228A}"/>
    <hyperlink ref="M613" r:id="rId119" xr:uid="{5AA88D7E-C91F-4A3A-AB65-8A28E3B16653}"/>
    <hyperlink ref="M607" r:id="rId120" display="https://www.secop.gov.co/CO1ContractsManagement/Tendering/ProcurementContractEdit/View?docUniqueIdentifier=CO1.PCCNTR.7669223&amp;awardUniqueIdentifier=&amp;buyerDossierUniqueIdentifier=CO1.BDOS.7841322&amp;id=4658096&amp;prevCtxUrl=https%3a%2f%2fwww.secop.gov.co%2fCO1BusinessLine%2fTendering%2fBuyerDossierWorkspace%2fIndex%3fallWords2Search%3dRE-SMDS-001-2025%26sortingState%3dLastModifiedDESC%26showAdvancedSearch%3dTrue%26showAdvancedSearchFields%3dTrue%26selectedDossier%3dCO1.BDOS.7841322%26selectedRequest%3dCO1.REQ.7979859%26&amp;prevCtxLbl=Procesos+de+la+Entidad+Estatal" xr:uid="{EDFE75E0-C59E-4767-B0B9-87CA045EBC12}"/>
    <hyperlink ref="M619" r:id="rId121" xr:uid="{71FED714-1752-4A7E-8367-3CDBAC30C9E6}"/>
    <hyperlink ref="M625" r:id="rId122" xr:uid="{5B234A57-A9EB-4E0E-A66E-775DBEC0CE7C}"/>
    <hyperlink ref="M615" r:id="rId123" xr:uid="{C300F574-B513-434F-BF9B-6928A4D4A241}"/>
    <hyperlink ref="M624" r:id="rId124" xr:uid="{E5500351-B4F0-462A-844E-7DFAF379ADB2}"/>
    <hyperlink ref="M620" r:id="rId125" xr:uid="{8720BA72-347C-4FB9-A854-A6F271EB5342}"/>
    <hyperlink ref="M621" r:id="rId126" xr:uid="{B6B14853-6A8D-4E31-8637-FF52AB40CD51}"/>
    <hyperlink ref="M623" r:id="rId127" xr:uid="{D36A7698-CE54-4E4A-954E-513F92869334}"/>
    <hyperlink ref="M616" r:id="rId128" xr:uid="{1EDB2F3A-1F1E-4A1A-9E98-70B5F72BAF53}"/>
    <hyperlink ref="M622" r:id="rId129" xr:uid="{CD4F944D-94DF-4E4E-B879-07A5B047EB70}"/>
    <hyperlink ref="M617" r:id="rId130" xr:uid="{B5CA6EDC-6B02-4DE1-8FFB-A7F7D2C97557}"/>
    <hyperlink ref="M618" r:id="rId131" xr:uid="{CBDAB30A-E0E8-4F62-AC51-BB33B928CFB0}"/>
    <hyperlink ref="M626" r:id="rId132" xr:uid="{959EC3B9-3354-4994-B58C-F4B5B9899F17}"/>
    <hyperlink ref="M627" r:id="rId133" xr:uid="{56172137-3090-4324-9EA6-3D9ECF76D96E}"/>
    <hyperlink ref="M628" r:id="rId134" xr:uid="{EE59ADAD-D2BF-4299-882C-85074E946B8B}"/>
    <hyperlink ref="M634" r:id="rId135" xr:uid="{68085821-9387-45F2-9B11-B01BF9B13472}"/>
    <hyperlink ref="M635" r:id="rId136" xr:uid="{6BC398AD-2655-4923-B04E-D031B1793F8C}"/>
    <hyperlink ref="M648" r:id="rId137" display="https://www.secop.gov.co/CO1ContractsManagement/Tendering/ProcurementContractEdit/View?docUniqueIdentifier=CO1.PCCNTR.7776602&amp;prevCtxUrl=https%3a%2f%2fwww.secop.gov.co%3a443%2fCO1ContractsManagement%2fTendering%2fProcurementContractManagement%2fIndex&amp;prevCtxLbl=Contratos+" xr:uid="{03EBA5B7-8CC2-4EF0-BDA6-367AC197E670}"/>
    <hyperlink ref="M643" r:id="rId138" display="https://www.secop.gov.co/CO1ContractsManagement/Tendering/ProcurementContractEdit/View?docUniqueIdentifier=CO1.PCCNTR.7657902&amp;prevCtxUrl=https%3a%2f%2fwww.secop.gov.co%3a443%2fCO1ContractsManagement%2fTendering%2fProcurementContractManagement%2fIndex&amp;prevCtxLbl=Contratos+" xr:uid="{9D3DF505-FB46-43EB-9EC6-7DD9852885C5}"/>
    <hyperlink ref="M659" r:id="rId139" display="https://www.secop.gov.co/CO1ContractsManagement/Tendering/ProcurementContractEdit/View?docUniqueIdentifier=CO1.PCCNTR.7898313&amp;prevCtxUrl=https%3a%2f%2fwww.secop.gov.co%3a443%2fCO1ContractsManagement%2fTendering%2fProcurementContractManagement%2fIndex&amp;prevCtxLbl=Contratos+" xr:uid="{78F7FA0B-5F02-478F-B52E-74E74DD8E3C8}"/>
    <hyperlink ref="M662" r:id="rId140" display="https://www.secop.gov.co/CO1ContractsManagement/Tendering/ProcurementContractEdit/View?docUniqueIdentifier=CO1.PCCNTR.8099243&amp;awardUniqueIdentifier=CO1.AWD.2309667&amp;buyerDossierUniqueIdentifier=CO1.BDOS.8434435&amp;id=4945852&amp;prevCtxUrl=https%3a%2f%2fwww.secop.gov.co%2fCO1BusinessLine%2fTendering%2fBuyerDossierWorkspace%2fIndex%3fsortingState%3dLastModifiedDESC%26showAdvancedSearch%3dFalse%26showAdvancedSearchFields%3dFalse%26selectedDossier%3dCO1.BDOS.8434435%26selectedRequest%3dCO1.REQ.8587117%26&amp;prevCtxLbl=Procesos+de+la+Entidad+Estatal" xr:uid="{DD519279-6336-4735-BB3C-C072E688E8B3}"/>
    <hyperlink ref="M663" r:id="rId141" display="https://www.secop.gov.co/CO1ContractsManagement/Tendering/ProcurementContractEdit/View?docUniqueIdentifier=CO1.PCCNTR.8128213&amp;awardUniqueIdentifier=&amp;buyerDossierUniqueIdentifier=CO1.BDOS.8478946&amp;id=4966412&amp;prevCtxUrl=https%3a%2f%2fwww.secop.gov.co%2fCO1BusinessLine%2fTendering%2fBuyerDossierWorkspace%2fIndex%3fsortingState%3dLastModifiedDESC%26showAdvancedSearch%3dFalse%26showAdvancedSearchFields%3dFalse%26selectedDossier%3dCO1.BDOS.8478946%26selectedRequest%3dCO1.REQ.8632307%26&amp;prevCtxLbl=Procesos+de+la+Entidad+Estatal" xr:uid="{ADAA6EAC-ACA7-4887-A8A6-5DFA0325C6E6}"/>
    <hyperlink ref="M664" r:id="rId142" display="https://www.secop.gov.co/CO1ContractsManagement/Tendering/ProcurementContractEdit/View?docUniqueIdentifier=CO1.PCCNTR.8137043&amp;awardUniqueIdentifier=CO1.AWD.2317602&amp;buyerDossierUniqueIdentifier=CO1.BDOS.8439832&amp;id=4972009&amp;prevCtxUrl=https%3a%2f%2fwww.secop.gov.co%2fCO1BusinessLine%2fTendering%2fBuyerDossierWorkspace%2fIndex%3fsortingState%3dLastModifiedDESC%26showAdvancedSearch%3dFalse%26showAdvancedSearchFields%3dFalse%26selectedDossier%3dCO1.BDOS.8439832%26selectedRequest%3dCO1.REQ.8601148%26&amp;prevCtxLbl=Procesos+de+la+Entidad+Estatal" xr:uid="{A08378CA-9773-4229-B450-DE0F880C190D}"/>
    <hyperlink ref="M665" r:id="rId143" display="https://www.secop.gov.co/CO1ContractsManagement/Tendering/ProcurementContractEdit/View?docUniqueIdentifier=CO1.PCCNTR.8171911&amp;awardUniqueIdentifier=CO1.AWD.2326438&amp;buyerDossierUniqueIdentifier=CO1.BDOS.8503293&amp;id=4996719&amp;prevCtxUrl=https%3a%2f%2fwww.secop.gov.co%2fCO1BusinessLine%2fTendering%2fBuyerDossierWorkspace%2fIndex%3fsortingState%3dLastModifiedDESC%26showAdvancedSearch%3dFalse%26showAdvancedSearchFields%3dFalse%26selectedDossier%3dCO1.BDOS.8503293%26selectedRequest%3dCO1.REQ.8657415%26&amp;prevCtxLbl=Procesos+de+la+Entidad+Estatal" xr:uid="{F83084D5-2880-413E-90C8-2CA2137D6516}"/>
    <hyperlink ref="M666" r:id="rId144" display="https://www.secop.gov.co/CO1ContractsManagement/Tendering/ProcurementContractEdit/View?docUniqueIdentifier=CO1.PCCNTR.8174104&amp;awardUniqueIdentifier=&amp;buyerDossierUniqueIdentifier=CO1.BDOS.8545540&amp;id=4998398&amp;prevCtxUrl=https%3a%2f%2fwww.secop.gov.co%2fCO1BusinessLine%2fTendering%2fBuyerDossierWorkspace%2fIndex%3fsortingState%3dLastModifiedDESC%26showAdvancedSearch%3dFalse%26showAdvancedSearchFields%3dFalse%26selectedDossier%3dCO1.BDOS.8545540%26selectedRequest%3dCO1.REQ.8700053%26&amp;prevCtxLbl=Procesos+de+la+Entidad+Estatal" xr:uid="{EDEC59D3-81ED-4D89-92B9-D45818B166DB}"/>
    <hyperlink ref="M667" r:id="rId145" display="https://www.secop.gov.co/CO1ContractsManagement/Tendering/ProcurementContractEdit/View?docUniqueIdentifier=CO1.PCCNTR.8185686&amp;awardUniqueIdentifier=&amp;buyerDossierUniqueIdentifier=CO1.BDOS.8562467&amp;id=5006169&amp;prevCtxUrl=https%3a%2f%2fwww.secop.gov.co%2fCO1BusinessLine%2fTendering%2fBuyerDossierWorkspace%2fIndex%3fsortingState%3dLastModifiedDESC%26showAdvancedSearch%3dFalse%26showAdvancedSearchFields%3dFalse%26selectedDossier%3dCO1.BDOS.8562467%26selectedRequest%3dCO1.REQ.8717153%26&amp;prevCtxLbl=Procesos+de+la+Entidad+Estatal" xr:uid="{EDF9BD9B-1CD0-4A71-92E1-A212BA9AD218}"/>
    <hyperlink ref="M668" r:id="rId146" display="https://www.secop.gov.co/CO1ContractsManagement/Tendering/ProcurementContractEdit/View?docUniqueIdentifier=CO1.PCCNTR.8186469&amp;awardUniqueIdentifier=&amp;buyerDossierUniqueIdentifier=CO1.BDOS.8564344&amp;id=5006868&amp;prevCtxUrl=https%3a%2f%2fwww.secop.gov.co%2fCO1BusinessLine%2fTendering%2fBuyerDossierWorkspace%2fIndex%3fsortingState%3dLastModifiedDESC%26showAdvancedSearch%3dFalse%26showAdvancedSearchFields%3dFalse%26selectedDossier%3dCO1.BDOS.8564344%26selectedRequest%3dCO1.REQ.8719051%26&amp;prevCtxLbl=Procesos+de+la+Entidad+Estatal" xr:uid="{3BBB074C-0923-4736-90D4-7925C9C168C6}"/>
    <hyperlink ref="M669" r:id="rId147" display="https://www.secop.gov.co/CO1ContractsManagement/Tendering/ProcurementContractEdit/View?docUniqueIdentifier=CO1.PCCNTR.8191785&amp;awardUniqueIdentifier=&amp;buyerDossierUniqueIdentifier=CO1.BDOS.8571654&amp;id=5010536&amp;prevCtxUrl=https%3a%2f%2fwww.secop.gov.co%2fCO1BusinessLine%2fTendering%2fBuyerDossierWorkspace%2fIndex%3fsortingState%3dLastModifiedDESC%26showAdvancedSearch%3dFalse%26showAdvancedSearchFields%3dFalse%26selectedDossier%3dCO1.BDOS.8571654%26selectedRequest%3dCO1.REQ.8726468%26&amp;prevCtxLbl=Procesos+de+la+Entidad+Estatal" xr:uid="{ACDC3C77-395D-4D31-8C62-2B6AD9E07294}"/>
    <hyperlink ref="M670" r:id="rId148" display="https://www.secop.gov.co/CO1ContractsManagement/Tendering/ProcurementContractEdit/View?docUniqueIdentifier=CO1.PCCNTR.8197425&amp;awardUniqueIdentifier=&amp;buyerDossierUniqueIdentifier=CO1.BDOS.8578041&amp;id=5014695&amp;prevCtxUrl=https%3a%2f%2fwww.secop.gov.co%2fCO1BusinessLine%2fTendering%2fBuyerDossierWorkspace%2fIndex%3fsortingState%3dLastModifiedDESC%26showAdvancedSearch%3dFalse%26showAdvancedSearchFields%3dFalse%26selectedDossier%3dCO1.BDOS.8578041%26selectedRequest%3dCO1.REQ.8732795%26&amp;prevCtxLbl=Procesos+de+la+Entidad+Estatal" xr:uid="{DE6D62CA-21FB-41E5-BDCB-31C7C34CBC70}"/>
    <hyperlink ref="M671" r:id="rId149" display="https://www.secop.gov.co/CO1ContractsManagement/Tendering/ProcurementContractEdit/View?docUniqueIdentifier=CO1.PCCNTR.8283285&amp;awardUniqueIdentifier=CO1.AWD.2352364&amp;buyerDossierUniqueIdentifier=CO1.BDOS.8668412&amp;id=5074892&amp;prevCtxUrl=https%3a%2f%2fwww.secop.gov.co%2fCO1BusinessLine%2fTendering%2fBuyerDossierWorkspace%2fIndex%3fsortingState%3dLastModifiedDESC%26showAdvancedSearch%3dFalse%26showAdvancedSearchFields%3dFalse%26selectedDossier%3dCO1.BDOS.8668412%26selectedRequest%3dCO1.REQ.8824900%26&amp;prevCtxLbl=Procesos+de+la+Entidad+Estatal" xr:uid="{0555A6EC-4300-41CE-BAA1-0277F17C5B28}"/>
    <hyperlink ref="M672" r:id="rId150" display="https://www.secop.gov.co/CO1ContractsManagement/Tendering/ProcurementContractEdit/View?docUniqueIdentifier=CO1.PCCNTR.8287814&amp;awardUniqueIdentifier=CO1.AWD.2353803&amp;buyerDossierUniqueIdentifier=CO1.BDOS.8669007&amp;id=5077955&amp;prevCtxUrl=https%3a%2f%2fwww.secop.gov.co%2fCO1BusinessLine%2fTendering%2fBuyerDossierWorkspace%2fIndex%3fsortingState%3dLastModifiedDESC%26showAdvancedSearch%3dFalse%26showAdvancedSearchFields%3dFalse%26selectedDossier%3dCO1.BDOS.8669007%26selectedRequest%3dCO1.REQ.8826008%26&amp;prevCtxLbl=Procesos+de+la+Entidad+Estatal" xr:uid="{4DF331C5-BBAD-4314-808E-7317035879A3}"/>
    <hyperlink ref="M673" r:id="rId151" display="https://www.secop.gov.co/CO1ContractsManagement/Tendering/ProcurementContractEdit/View?docUniqueIdentifier=CO1.PCCNTR.8290292&amp;awardUniqueIdentifier=&amp;buyerDossierUniqueIdentifier=CO1.BDOS.8708993&amp;id=5080784&amp;prevCtxUrl=https%3a%2f%2fwww.secop.gov.co%2fCO1BusinessLine%2fTendering%2fBuyerDossierWorkspace%2fIndex%3fsortingState%3dLastModifiedDESC%26showAdvancedSearch%3dFalse%26showAdvancedSearchFields%3dFalse%26selectedDossier%3dCO1.BDOS.8708993%26selectedRequest%3dCO1.REQ.8867334%26&amp;prevCtxLbl=Procesos+de+la+Entidad+Estatal" xr:uid="{A566D8BD-F66E-4A7F-80F4-E0F8A74EE711}"/>
    <hyperlink ref="M674" r:id="rId152" display="https://www.secop.gov.co/CO1ContractsManagement/Tendering/ProcurementContractEdit/View?docUniqueIdentifier=CO1.PCCNTR.8320150&amp;awardUniqueIdentifier=&amp;buyerDossierUniqueIdentifier=CO1.BDOS.8747392&amp;id=5100409&amp;prevCtxUrl=https%3a%2f%2fwww.secop.gov.co%2fCO1BusinessLine%2fTendering%2fBuyerDossierWorkspace%2fIndex%3fsortingState%3dLastModifiedDESC%26showAdvancedSearch%3dFalse%26showAdvancedSearchFields%3dFalse%26selectedDossier%3dCO1.BDOS.8747392%26selectedRequest%3dCO1.REQ.8906063%26&amp;prevCtxLbl=Procesos+de+la+Entidad+Estatal" xr:uid="{C576FC0C-7ED9-46AF-964F-C1E91B97FDE4}"/>
    <hyperlink ref="M675" r:id="rId153" display="https://www.secop.gov.co/CO1ContractsManagement/Tendering/ProcurementContractEdit/View?docUniqueIdentifier=CO1.PCCNTR.8328948&amp;awardUniqueIdentifier=&amp;buyerDossierUniqueIdentifier=CO1.BDOS.8759046&amp;id=5105658&amp;prevCtxUrl=https%3a%2f%2fwww.secop.gov.co%2fCO1BusinessLine%2fTendering%2fBuyerDossierWorkspace%2fIndex%3fsortingState%3dLastModifiedDESC%26showAdvancedSearch%3dFalse%26showAdvancedSearchFields%3dFalse%26selectedDossier%3dCO1.BDOS.8759046%26selectedRequest%3dCO1.REQ.8917079%26&amp;prevCtxLbl=Procesos+de+la+Entidad+Estatal" xr:uid="{4CB667CD-60F7-4E67-944C-0B20038AF9AE}"/>
  </hyperlinks>
  <pageMargins left="0.7" right="0.7" top="0.75" bottom="0.75" header="0.3" footer="0.3"/>
  <pageSetup orientation="portrait" horizontalDpi="0" verticalDpi="0" r:id="rId154"/>
  <drawing r:id="rId1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IV TRIMESTRE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LIZI PATRICIA MARTINEZ MONTALVO</dc:creator>
  <cp:keywords/>
  <dc:description/>
  <cp:lastModifiedBy>Angie Gallego</cp:lastModifiedBy>
  <cp:revision/>
  <dcterms:created xsi:type="dcterms:W3CDTF">2025-06-06T19:45:04Z</dcterms:created>
  <dcterms:modified xsi:type="dcterms:W3CDTF">2026-01-20T20:52:00Z</dcterms:modified>
  <cp:category/>
  <cp:contentStatus/>
</cp:coreProperties>
</file>